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i/Documents/projects/Pacing_Tool_Radmarathon/"/>
    </mc:Choice>
  </mc:AlternateContent>
  <xr:revisionPtr revIDLastSave="0" documentId="13_ncr:1_{3DD57DA9-F769-A345-8AF4-3327BED8F3F1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DLG_Stelvio_Engadin_Pacing" sheetId="1" r:id="rId1"/>
    <sheet name="SectionParameter " sheetId="2" r:id="rId2"/>
    <sheet name="AirDensityParameter " sheetId="3" r:id="rId3"/>
    <sheet name="DLG_MAP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2" i="1" l="1"/>
  <c r="B6" i="3"/>
  <c r="B5" i="3"/>
  <c r="B4" i="3"/>
  <c r="B9" i="3" s="1"/>
  <c r="B28" i="1"/>
  <c r="B22" i="1"/>
  <c r="M17" i="1"/>
  <c r="L12" i="1"/>
  <c r="L17" i="1" s="1"/>
  <c r="K12" i="1"/>
  <c r="K17" i="1" s="1"/>
  <c r="J12" i="1"/>
  <c r="J17" i="1" s="1"/>
  <c r="I12" i="1"/>
  <c r="I17" i="1" s="1"/>
  <c r="H12" i="1"/>
  <c r="H17" i="1" s="1"/>
  <c r="G12" i="1"/>
  <c r="G17" i="1" s="1"/>
  <c r="F12" i="1"/>
  <c r="F17" i="1" s="1"/>
  <c r="E12" i="1"/>
  <c r="E17" i="1" s="1"/>
  <c r="D12" i="1"/>
  <c r="D17" i="1" s="1"/>
  <c r="C12" i="1"/>
  <c r="C17" i="1" s="1"/>
  <c r="B12" i="1"/>
  <c r="B17" i="1" s="1"/>
  <c r="J9" i="1"/>
  <c r="B9" i="1"/>
  <c r="M8" i="1"/>
  <c r="L8" i="1"/>
  <c r="K8" i="1"/>
  <c r="J8" i="1"/>
  <c r="I8" i="1"/>
  <c r="H8" i="1"/>
  <c r="G8" i="1"/>
  <c r="F8" i="1"/>
  <c r="E8" i="1"/>
  <c r="D8" i="1"/>
  <c r="C8" i="1"/>
  <c r="B8" i="1"/>
  <c r="M6" i="1"/>
  <c r="M9" i="1" s="1"/>
  <c r="L6" i="1"/>
  <c r="L9" i="1" s="1"/>
  <c r="K6" i="1"/>
  <c r="K9" i="1" s="1"/>
  <c r="J6" i="1"/>
  <c r="I6" i="1"/>
  <c r="I9" i="1" s="1"/>
  <c r="H6" i="1"/>
  <c r="H9" i="1" s="1"/>
  <c r="G6" i="1"/>
  <c r="G9" i="1" s="1"/>
  <c r="F6" i="1"/>
  <c r="F9" i="1" s="1"/>
  <c r="E6" i="1"/>
  <c r="E9" i="1" s="1"/>
  <c r="D6" i="1"/>
  <c r="D9" i="1" s="1"/>
  <c r="C6" i="1"/>
  <c r="C9" i="1" s="1"/>
  <c r="B12" i="3" l="1"/>
  <c r="B15" i="3" s="1"/>
  <c r="B18" i="3" s="1"/>
  <c r="H10" i="1"/>
  <c r="H7" i="2" s="1"/>
  <c r="H6" i="2" s="1"/>
  <c r="G10" i="1"/>
  <c r="G7" i="2" s="1"/>
  <c r="G6" i="2" s="1"/>
  <c r="F10" i="1"/>
  <c r="F7" i="2" s="1"/>
  <c r="F6" i="2" s="1"/>
  <c r="E10" i="1"/>
  <c r="E7" i="2" s="1"/>
  <c r="E6" i="2" s="1"/>
  <c r="D10" i="1"/>
  <c r="D7" i="2" s="1"/>
  <c r="D6" i="2" s="1"/>
  <c r="B10" i="1"/>
  <c r="B7" i="2" s="1"/>
  <c r="B6" i="2" s="1"/>
  <c r="I10" i="1"/>
  <c r="I7" i="2" s="1"/>
  <c r="I6" i="2" s="1"/>
  <c r="J10" i="1"/>
  <c r="J7" i="2" s="1"/>
  <c r="J6" i="2" s="1"/>
  <c r="L10" i="1"/>
  <c r="L7" i="2" s="1"/>
  <c r="L6" i="2" s="1"/>
  <c r="C10" i="1"/>
  <c r="C7" i="2" s="1"/>
  <c r="C6" i="2" s="1"/>
  <c r="K10" i="1"/>
  <c r="K7" i="2" s="1"/>
  <c r="K6" i="2" s="1"/>
  <c r="M10" i="1"/>
  <c r="M7" i="2" s="1"/>
  <c r="M6" i="2" s="1"/>
  <c r="B19" i="3" l="1"/>
  <c r="B21" i="3"/>
  <c r="G9" i="2" s="1"/>
  <c r="K9" i="2"/>
  <c r="F10" i="2"/>
  <c r="L10" i="2"/>
  <c r="C10" i="2"/>
  <c r="M9" i="2"/>
  <c r="B10" i="2"/>
  <c r="J9" i="2"/>
  <c r="I9" i="2"/>
  <c r="H10" i="2"/>
  <c r="M10" i="2"/>
  <c r="H9" i="2"/>
  <c r="B9" i="2"/>
  <c r="J10" i="2"/>
  <c r="J11" i="2" s="1"/>
  <c r="J13" i="2" s="1"/>
  <c r="J15" i="2" s="1"/>
  <c r="K10" i="2"/>
  <c r="G10" i="2"/>
  <c r="D9" i="2"/>
  <c r="E10" i="2"/>
  <c r="D10" i="2"/>
  <c r="F9" i="2"/>
  <c r="L9" i="2"/>
  <c r="I10" i="2"/>
  <c r="C9" i="2"/>
  <c r="M11" i="2" l="1"/>
  <c r="M13" i="2" s="1"/>
  <c r="M15" i="2" s="1"/>
  <c r="G11" i="2"/>
  <c r="G13" i="2" s="1"/>
  <c r="G14" i="2" s="1"/>
  <c r="I11" i="2"/>
  <c r="I13" i="2" s="1"/>
  <c r="I15" i="2" s="1"/>
  <c r="C11" i="2"/>
  <c r="C13" i="2" s="1"/>
  <c r="C14" i="2" s="1"/>
  <c r="L11" i="2"/>
  <c r="L13" i="2" s="1"/>
  <c r="L14" i="2" s="1"/>
  <c r="H11" i="2"/>
  <c r="H13" i="2" s="1"/>
  <c r="H15" i="2" s="1"/>
  <c r="F11" i="2"/>
  <c r="F13" i="2" s="1"/>
  <c r="F15" i="2" s="1"/>
  <c r="D11" i="2"/>
  <c r="D13" i="2" s="1"/>
  <c r="D14" i="2" s="1"/>
  <c r="B11" i="2"/>
  <c r="B13" i="2" s="1"/>
  <c r="B15" i="2" s="1"/>
  <c r="K11" i="2"/>
  <c r="K13" i="2" s="1"/>
  <c r="K15" i="2" s="1"/>
  <c r="E9" i="2"/>
  <c r="E11" i="2" s="1"/>
  <c r="E13" i="2" s="1"/>
  <c r="M14" i="2"/>
  <c r="M16" i="2" s="1"/>
  <c r="M18" i="2" s="1"/>
  <c r="J14" i="2"/>
  <c r="J16" i="2" s="1"/>
  <c r="J18" i="2" s="1"/>
  <c r="J19" i="2" s="1"/>
  <c r="G15" i="2" l="1"/>
  <c r="G16" i="2" s="1"/>
  <c r="G18" i="2" s="1"/>
  <c r="H14" i="2"/>
  <c r="H16" i="2" s="1"/>
  <c r="H18" i="2" s="1"/>
  <c r="H19" i="2" s="1"/>
  <c r="L15" i="2"/>
  <c r="L16" i="2" s="1"/>
  <c r="L18" i="2" s="1"/>
  <c r="L19" i="2" s="1"/>
  <c r="C15" i="2"/>
  <c r="C16" i="2" s="1"/>
  <c r="C18" i="2" s="1"/>
  <c r="C20" i="2" s="1"/>
  <c r="I14" i="2"/>
  <c r="I16" i="2" s="1"/>
  <c r="I18" i="2" s="1"/>
  <c r="I20" i="2" s="1"/>
  <c r="F14" i="2"/>
  <c r="F16" i="2" s="1"/>
  <c r="F18" i="2" s="1"/>
  <c r="F19" i="2" s="1"/>
  <c r="B14" i="2"/>
  <c r="K14" i="2"/>
  <c r="K16" i="2" s="1"/>
  <c r="K18" i="2" s="1"/>
  <c r="K19" i="2" s="1"/>
  <c r="D15" i="2"/>
  <c r="D16" i="2" s="1"/>
  <c r="D18" i="2" s="1"/>
  <c r="D19" i="2" s="1"/>
  <c r="E14" i="2"/>
  <c r="E16" i="2" s="1"/>
  <c r="E18" i="2" s="1"/>
  <c r="E15" i="2"/>
  <c r="M19" i="2"/>
  <c r="M20" i="2"/>
  <c r="J20" i="2"/>
  <c r="J21" i="2" s="1"/>
  <c r="J23" i="2" s="1"/>
  <c r="H20" i="2"/>
  <c r="H21" i="2" s="1"/>
  <c r="H23" i="2" s="1"/>
  <c r="H24" i="2" s="1"/>
  <c r="B16" i="2"/>
  <c r="B18" i="2" s="1"/>
  <c r="B19" i="2" s="1"/>
  <c r="L20" i="2" l="1"/>
  <c r="G20" i="2"/>
  <c r="G19" i="2"/>
  <c r="I19" i="2"/>
  <c r="I21" i="2" s="1"/>
  <c r="I23" i="2" s="1"/>
  <c r="I24" i="2" s="1"/>
  <c r="F20" i="2"/>
  <c r="F21" i="2" s="1"/>
  <c r="F23" i="2" s="1"/>
  <c r="C19" i="2"/>
  <c r="C21" i="2" s="1"/>
  <c r="C23" i="2" s="1"/>
  <c r="C25" i="2" s="1"/>
  <c r="K20" i="2"/>
  <c r="K21" i="2" s="1"/>
  <c r="K23" i="2" s="1"/>
  <c r="M21" i="2"/>
  <c r="M23" i="2" s="1"/>
  <c r="M25" i="2" s="1"/>
  <c r="D20" i="2"/>
  <c r="D21" i="2" s="1"/>
  <c r="D23" i="2" s="1"/>
  <c r="D24" i="2" s="1"/>
  <c r="J25" i="2"/>
  <c r="J24" i="2"/>
  <c r="J26" i="2" s="1"/>
  <c r="J28" i="2" s="1"/>
  <c r="J29" i="2" s="1"/>
  <c r="H25" i="2"/>
  <c r="H26" i="2" s="1"/>
  <c r="H28" i="2" s="1"/>
  <c r="L21" i="2"/>
  <c r="L23" i="2" s="1"/>
  <c r="B20" i="2"/>
  <c r="B21" i="2" s="1"/>
  <c r="B23" i="2" s="1"/>
  <c r="B24" i="2" s="1"/>
  <c r="E19" i="2"/>
  <c r="E20" i="2"/>
  <c r="G21" i="2" l="1"/>
  <c r="G23" i="2" s="1"/>
  <c r="F25" i="2"/>
  <c r="F24" i="2"/>
  <c r="F26" i="2" s="1"/>
  <c r="F28" i="2" s="1"/>
  <c r="C24" i="2"/>
  <c r="C26" i="2" s="1"/>
  <c r="C28" i="2" s="1"/>
  <c r="C29" i="2" s="1"/>
  <c r="M24" i="2"/>
  <c r="M26" i="2" s="1"/>
  <c r="M28" i="2" s="1"/>
  <c r="M29" i="2" s="1"/>
  <c r="D25" i="2"/>
  <c r="D26" i="2" s="1"/>
  <c r="D28" i="2" s="1"/>
  <c r="D30" i="2" s="1"/>
  <c r="H29" i="2"/>
  <c r="H30" i="2"/>
  <c r="I25" i="2"/>
  <c r="I26" i="2" s="1"/>
  <c r="I28" i="2" s="1"/>
  <c r="I29" i="2" s="1"/>
  <c r="K25" i="2"/>
  <c r="K24" i="2"/>
  <c r="B25" i="2"/>
  <c r="B26" i="2"/>
  <c r="B28" i="2" s="1"/>
  <c r="B30" i="2" s="1"/>
  <c r="F29" i="2"/>
  <c r="F30" i="2"/>
  <c r="E21" i="2"/>
  <c r="E23" i="2" s="1"/>
  <c r="L24" i="2"/>
  <c r="L25" i="2"/>
  <c r="L26" i="2" s="1"/>
  <c r="L28" i="2" s="1"/>
  <c r="J30" i="2"/>
  <c r="J31" i="2" s="1"/>
  <c r="J33" i="2" s="1"/>
  <c r="H31" i="2" l="1"/>
  <c r="H33" i="2" s="1"/>
  <c r="H34" i="2" s="1"/>
  <c r="C30" i="2"/>
  <c r="C31" i="2" s="1"/>
  <c r="C33" i="2" s="1"/>
  <c r="C35" i="2" s="1"/>
  <c r="D29" i="2"/>
  <c r="G25" i="2"/>
  <c r="G24" i="2"/>
  <c r="B29" i="2"/>
  <c r="M30" i="2"/>
  <c r="M31" i="2" s="1"/>
  <c r="M33" i="2" s="1"/>
  <c r="M35" i="2" s="1"/>
  <c r="I30" i="2"/>
  <c r="I31" i="2" s="1"/>
  <c r="I33" i="2" s="1"/>
  <c r="I34" i="2" s="1"/>
  <c r="H35" i="2"/>
  <c r="H36" i="2" s="1"/>
  <c r="H38" i="2" s="1"/>
  <c r="H39" i="2" s="1"/>
  <c r="K26" i="2"/>
  <c r="K28" i="2" s="1"/>
  <c r="D31" i="2"/>
  <c r="D33" i="2" s="1"/>
  <c r="D34" i="2" s="1"/>
  <c r="C34" i="2"/>
  <c r="C36" i="2" s="1"/>
  <c r="C38" i="2" s="1"/>
  <c r="B31" i="2"/>
  <c r="B33" i="2" s="1"/>
  <c r="B34" i="2" s="1"/>
  <c r="J35" i="2"/>
  <c r="J34" i="2"/>
  <c r="E24" i="2"/>
  <c r="E25" i="2"/>
  <c r="L29" i="2"/>
  <c r="L30" i="2"/>
  <c r="L31" i="2" s="1"/>
  <c r="L33" i="2" s="1"/>
  <c r="F31" i="2"/>
  <c r="F33" i="2" s="1"/>
  <c r="M34" i="2" l="1"/>
  <c r="G26" i="2"/>
  <c r="G28" i="2" s="1"/>
  <c r="G30" i="2" s="1"/>
  <c r="G29" i="2"/>
  <c r="I35" i="2"/>
  <c r="I36" i="2" s="1"/>
  <c r="I38" i="2" s="1"/>
  <c r="I40" i="2" s="1"/>
  <c r="H40" i="2"/>
  <c r="H41" i="2" s="1"/>
  <c r="H43" i="2" s="1"/>
  <c r="H44" i="2" s="1"/>
  <c r="D35" i="2"/>
  <c r="D36" i="2" s="1"/>
  <c r="D38" i="2" s="1"/>
  <c r="D39" i="2" s="1"/>
  <c r="J36" i="2"/>
  <c r="J38" i="2" s="1"/>
  <c r="J39" i="2" s="1"/>
  <c r="M36" i="2"/>
  <c r="M38" i="2" s="1"/>
  <c r="M40" i="2" s="1"/>
  <c r="K29" i="2"/>
  <c r="K30" i="2"/>
  <c r="C39" i="2"/>
  <c r="C40" i="2"/>
  <c r="C41" i="2" s="1"/>
  <c r="C43" i="2" s="1"/>
  <c r="C45" i="2" s="1"/>
  <c r="B35" i="2"/>
  <c r="B36" i="2" s="1"/>
  <c r="B38" i="2" s="1"/>
  <c r="B39" i="2" s="1"/>
  <c r="F34" i="2"/>
  <c r="F35" i="2"/>
  <c r="I39" i="2"/>
  <c r="I41" i="2" s="1"/>
  <c r="I43" i="2" s="1"/>
  <c r="I44" i="2" s="1"/>
  <c r="L34" i="2"/>
  <c r="L35" i="2"/>
  <c r="E26" i="2"/>
  <c r="E28" i="2" s="1"/>
  <c r="G31" i="2" l="1"/>
  <c r="G33" i="2" s="1"/>
  <c r="F36" i="2"/>
  <c r="F38" i="2" s="1"/>
  <c r="F39" i="2" s="1"/>
  <c r="D40" i="2"/>
  <c r="I45" i="2"/>
  <c r="I46" i="2" s="1"/>
  <c r="I4" i="2" s="1"/>
  <c r="I13" i="1" s="1"/>
  <c r="I14" i="1" s="1"/>
  <c r="I16" i="1" s="1"/>
  <c r="M39" i="2"/>
  <c r="M41" i="2" s="1"/>
  <c r="M43" i="2" s="1"/>
  <c r="M44" i="2" s="1"/>
  <c r="H45" i="2"/>
  <c r="H46" i="2" s="1"/>
  <c r="H4" i="2" s="1"/>
  <c r="H13" i="1" s="1"/>
  <c r="H14" i="1" s="1"/>
  <c r="H16" i="1" s="1"/>
  <c r="J40" i="2"/>
  <c r="J41" i="2" s="1"/>
  <c r="J43" i="2" s="1"/>
  <c r="J44" i="2" s="1"/>
  <c r="G34" i="2"/>
  <c r="G35" i="2"/>
  <c r="K31" i="2"/>
  <c r="K33" i="2" s="1"/>
  <c r="K34" i="2" s="1"/>
  <c r="L36" i="2"/>
  <c r="L38" i="2" s="1"/>
  <c r="L40" i="2" s="1"/>
  <c r="D41" i="2"/>
  <c r="D43" i="2" s="1"/>
  <c r="D44" i="2" s="1"/>
  <c r="B40" i="2"/>
  <c r="B41" i="2" s="1"/>
  <c r="B43" i="2" s="1"/>
  <c r="E29" i="2"/>
  <c r="E30" i="2"/>
  <c r="C44" i="2"/>
  <c r="C46" i="2" s="1"/>
  <c r="C4" i="2" s="1"/>
  <c r="C13" i="1" s="1"/>
  <c r="C14" i="1" s="1"/>
  <c r="C16" i="1" s="1"/>
  <c r="F40" i="2" l="1"/>
  <c r="G36" i="2"/>
  <c r="G38" i="2" s="1"/>
  <c r="G39" i="2" s="1"/>
  <c r="M45" i="2"/>
  <c r="J45" i="2"/>
  <c r="J46" i="2" s="1"/>
  <c r="J4" i="2" s="1"/>
  <c r="J13" i="1" s="1"/>
  <c r="J14" i="1" s="1"/>
  <c r="J16" i="1" s="1"/>
  <c r="D45" i="2"/>
  <c r="D46" i="2" s="1"/>
  <c r="D4" i="2" s="1"/>
  <c r="D13" i="1" s="1"/>
  <c r="D14" i="1" s="1"/>
  <c r="D16" i="1" s="1"/>
  <c r="K35" i="2"/>
  <c r="K36" i="2" s="1"/>
  <c r="K38" i="2" s="1"/>
  <c r="L39" i="2"/>
  <c r="L41" i="2" s="1"/>
  <c r="L43" i="2" s="1"/>
  <c r="M46" i="2"/>
  <c r="M4" i="2" s="1"/>
  <c r="M13" i="1" s="1"/>
  <c r="M14" i="1" s="1"/>
  <c r="F41" i="2"/>
  <c r="F43" i="2" s="1"/>
  <c r="F44" i="2" s="1"/>
  <c r="E31" i="2"/>
  <c r="E33" i="2" s="1"/>
  <c r="E34" i="2" s="1"/>
  <c r="B44" i="2"/>
  <c r="B45" i="2"/>
  <c r="F45" i="2"/>
  <c r="G40" i="2" l="1"/>
  <c r="G41" i="2" s="1"/>
  <c r="G43" i="2" s="1"/>
  <c r="M16" i="1"/>
  <c r="K39" i="2"/>
  <c r="K40" i="2"/>
  <c r="E35" i="2"/>
  <c r="E36" i="2" s="1"/>
  <c r="E38" i="2" s="1"/>
  <c r="E39" i="2" s="1"/>
  <c r="F46" i="2"/>
  <c r="F4" i="2" s="1"/>
  <c r="F13" i="1" s="1"/>
  <c r="F14" i="1" s="1"/>
  <c r="F16" i="1" s="1"/>
  <c r="L45" i="2"/>
  <c r="L44" i="2"/>
  <c r="B46" i="2"/>
  <c r="B4" i="2" s="1"/>
  <c r="B13" i="1" s="1"/>
  <c r="B14" i="1" s="1"/>
  <c r="G44" i="2" l="1"/>
  <c r="G45" i="2"/>
  <c r="K41" i="2"/>
  <c r="K43" i="2" s="1"/>
  <c r="E40" i="2"/>
  <c r="E41" i="2" s="1"/>
  <c r="E43" i="2" s="1"/>
  <c r="L46" i="2"/>
  <c r="L4" i="2" s="1"/>
  <c r="L13" i="1" s="1"/>
  <c r="L14" i="1" s="1"/>
  <c r="L16" i="1" s="1"/>
  <c r="K45" i="2"/>
  <c r="K44" i="2"/>
  <c r="K46" i="2" s="1"/>
  <c r="K4" i="2" s="1"/>
  <c r="K13" i="1" s="1"/>
  <c r="K14" i="1" s="1"/>
  <c r="B16" i="1"/>
  <c r="B15" i="1"/>
  <c r="C15" i="1" s="1"/>
  <c r="D15" i="1" s="1"/>
  <c r="G46" i="2" l="1"/>
  <c r="G4" i="2" s="1"/>
  <c r="G13" i="1" s="1"/>
  <c r="G14" i="1" s="1"/>
  <c r="G16" i="1" s="1"/>
  <c r="K16" i="1"/>
  <c r="E44" i="2"/>
  <c r="E45" i="2"/>
  <c r="E46" i="2" l="1"/>
  <c r="E4" i="2" s="1"/>
  <c r="E13" i="1" s="1"/>
  <c r="E14" i="1" s="1"/>
  <c r="N14" i="1" s="1"/>
  <c r="N12" i="1" s="1"/>
  <c r="N13" i="1" l="1"/>
  <c r="E16" i="1"/>
  <c r="N16" i="1" s="1"/>
  <c r="E15" i="1"/>
  <c r="F15" i="1" s="1"/>
  <c r="G15" i="1" s="1"/>
  <c r="H15" i="1" s="1"/>
  <c r="I15" i="1" s="1"/>
  <c r="J15" i="1" s="1"/>
  <c r="K15" i="1" s="1"/>
  <c r="L15" i="1" s="1"/>
  <c r="M15" i="1" s="1"/>
  <c r="N19" i="1" l="1"/>
  <c r="N18" i="1"/>
</calcChain>
</file>

<file path=xl/sharedStrings.xml><?xml version="1.0" encoding="utf-8"?>
<sst xmlns="http://schemas.openxmlformats.org/spreadsheetml/2006/main" count="113" uniqueCount="78">
  <si>
    <t>Mein Vorschlag % FTP</t>
  </si>
  <si>
    <t>Gesamt</t>
  </si>
  <si>
    <t>Total KM</t>
  </si>
  <si>
    <t>Höhenmeter von</t>
  </si>
  <si>
    <t>Höhenmeter bis</t>
  </si>
  <si>
    <t>Länge</t>
  </si>
  <si>
    <t>Höhendifferenz</t>
  </si>
  <si>
    <t>Steigung %</t>
  </si>
  <si>
    <t>% FTP</t>
  </si>
  <si>
    <t>Watt</t>
  </si>
  <si>
    <t>Geschwindigkeit (km/h)</t>
  </si>
  <si>
    <t>Dauer (h:m:s)</t>
  </si>
  <si>
    <t>Gesamtdauer (h:m:s)</t>
  </si>
  <si>
    <t>KJ</t>
  </si>
  <si>
    <t>W/kg</t>
  </si>
  <si>
    <t>Vorgaben</t>
  </si>
  <si>
    <t>Gewicht Fahrer</t>
  </si>
  <si>
    <t>Gewicht Rad &amp; Ausr.</t>
  </si>
  <si>
    <t>Gesamtgewicht</t>
  </si>
  <si>
    <t>CdA (bergauf)</t>
  </si>
  <si>
    <t>CdA (flach)</t>
  </si>
  <si>
    <t>CdA (bergab)</t>
  </si>
  <si>
    <t>Crr</t>
  </si>
  <si>
    <t>FTP (watt)</t>
  </si>
  <si>
    <t>FTP (w/kg)</t>
  </si>
  <si>
    <t>Luftdruck (hPa)</t>
  </si>
  <si>
    <t>Temperatur</t>
  </si>
  <si>
    <t>Luftfeuchte</t>
  </si>
  <si>
    <t>VI (geschätzt)</t>
  </si>
  <si>
    <t>Berechnungen</t>
  </si>
  <si>
    <t>Geschwindigkeit</t>
  </si>
  <si>
    <t>CdA</t>
  </si>
  <si>
    <t>Grade (sine of angle)</t>
  </si>
  <si>
    <t>Starting v</t>
  </si>
  <si>
    <t>f</t>
  </si>
  <si>
    <t>f'</t>
  </si>
  <si>
    <t>v1</t>
  </si>
  <si>
    <t>total wind</t>
  </si>
  <si>
    <t>v2</t>
  </si>
  <si>
    <t>v3</t>
  </si>
  <si>
    <t>v4</t>
  </si>
  <si>
    <t>v5</t>
  </si>
  <si>
    <t>v6</t>
  </si>
  <si>
    <t>v7</t>
  </si>
  <si>
    <t>v8</t>
  </si>
  <si>
    <t>Calculating Air Density from temperature, air pressure and relative humidity</t>
  </si>
  <si>
    <t>Temperature (Tc)</t>
  </si>
  <si>
    <t>Celcius</t>
  </si>
  <si>
    <t>Relative Humidity (RH)</t>
  </si>
  <si>
    <t>%</t>
  </si>
  <si>
    <t>Barametric Pressure (P)</t>
  </si>
  <si>
    <t>hPa</t>
  </si>
  <si>
    <t>Temperature (Kelvin)</t>
  </si>
  <si>
    <t>Tk</t>
  </si>
  <si>
    <t>Kelvin</t>
  </si>
  <si>
    <t>Saturation Vapour Pressure</t>
  </si>
  <si>
    <t>Es</t>
  </si>
  <si>
    <t>mbars</t>
  </si>
  <si>
    <t>Vapour Pressure</t>
  </si>
  <si>
    <t>E</t>
  </si>
  <si>
    <t>Virtual Temperature</t>
  </si>
  <si>
    <t>Tv</t>
  </si>
  <si>
    <t>Air Density</t>
  </si>
  <si>
    <t>kg/m3</t>
  </si>
  <si>
    <t>Nauders</t>
  </si>
  <si>
    <t>Reschen</t>
  </si>
  <si>
    <t>Glurns</t>
  </si>
  <si>
    <t>Reschen Abf.</t>
  </si>
  <si>
    <t>Stelvio</t>
  </si>
  <si>
    <t>Stelvio Abf.</t>
  </si>
  <si>
    <t>Ofenpass</t>
  </si>
  <si>
    <t>Ofenpass Abf.</t>
  </si>
  <si>
    <t>Ova Spin</t>
  </si>
  <si>
    <t>Ova Spin Abf.</t>
  </si>
  <si>
    <t>Scoul</t>
  </si>
  <si>
    <t>Norbertshöhe - Nauders</t>
  </si>
  <si>
    <t>Dreiländergiro Pacing - Strecke Stelvio Engadin - 168km</t>
  </si>
  <si>
    <t>Nur die Felder dieser Farbgebung ändern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</si>
</sst>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_(* #,##0.0_);_(* \(#,##0.0\);_(* \-??_);_(@_)"/>
    <numFmt numFmtId="167" formatCode="_(* #,##0.00_);_(* \(#,##0.00\);_(* \-??_);_(@_)"/>
    <numFmt numFmtId="168" formatCode="_-* #,##0.0_-;\-* #,##0.0_-;_-* \-??_-;_-@"/>
  </numFmts>
  <fonts count="21">
    <font>
      <sz val="10"/>
      <color rgb="FF000000"/>
      <name val="Arial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2"/>
      <color rgb="FF000000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b/>
      <sz val="12"/>
      <color rgb="FFFFFFFF"/>
      <name val="Arial"/>
      <family val="2"/>
    </font>
    <font>
      <b/>
      <sz val="9"/>
      <color rgb="FFFFFFFF"/>
      <name val="Sans-serif"/>
    </font>
    <font>
      <b/>
      <u/>
      <sz val="10"/>
      <color rgb="FFFF0000"/>
      <name val="Arial"/>
      <family val="2"/>
    </font>
    <font>
      <b/>
      <sz val="12"/>
      <color rgb="FF000000"/>
      <name val="Calibri"/>
      <family val="2"/>
    </font>
    <font>
      <b/>
      <sz val="10"/>
      <name val="Tahoma"/>
      <family val="2"/>
    </font>
    <font>
      <sz val="10"/>
      <name val="Tahoma"/>
      <family val="2"/>
    </font>
    <font>
      <b/>
      <sz val="16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1"/>
      <color rgb="FFFFFFFF"/>
      <name val="Arial"/>
      <family val="2"/>
    </font>
    <font>
      <b/>
      <sz val="11"/>
      <color rgb="FFFF0000"/>
      <name val="Arial"/>
      <family val="2"/>
    </font>
    <font>
      <b/>
      <sz val="10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666666"/>
        <bgColor rgb="FF666666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FFCC00"/>
        <bgColor rgb="FFFFCC00"/>
      </patternFill>
    </fill>
    <fill>
      <patternFill patternType="solid">
        <fgColor rgb="FFCCFFFF"/>
        <bgColor rgb="FFCCFFFF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00B0F0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969696"/>
      </right>
      <top style="medium">
        <color rgb="FF000000"/>
      </top>
      <bottom style="thin">
        <color rgb="FF969696"/>
      </bottom>
      <diagonal/>
    </border>
    <border>
      <left style="thin">
        <color rgb="FF969696"/>
      </left>
      <right style="thin">
        <color rgb="FF969696"/>
      </right>
      <top style="medium">
        <color rgb="FF000000"/>
      </top>
      <bottom style="thin">
        <color rgb="FF969696"/>
      </bottom>
      <diagonal/>
    </border>
    <border>
      <left style="thin">
        <color rgb="FF969696"/>
      </left>
      <right style="medium">
        <color rgb="FF000000"/>
      </right>
      <top style="medium">
        <color rgb="FF000000"/>
      </top>
      <bottom style="thin">
        <color rgb="FF969696"/>
      </bottom>
      <diagonal/>
    </border>
    <border>
      <left style="medium">
        <color rgb="FF000000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medium">
        <color rgb="FF000000"/>
      </right>
      <top style="thin">
        <color rgb="FF969696"/>
      </top>
      <bottom style="thin">
        <color rgb="FF969696"/>
      </bottom>
      <diagonal/>
    </border>
    <border>
      <left style="medium">
        <color rgb="FF000000"/>
      </left>
      <right style="thin">
        <color rgb="FF969696"/>
      </right>
      <top style="thin">
        <color rgb="FF969696"/>
      </top>
      <bottom style="medium">
        <color rgb="FF000000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medium">
        <color rgb="FF000000"/>
      </bottom>
      <diagonal/>
    </border>
    <border>
      <left style="thin">
        <color rgb="FF969696"/>
      </left>
      <right style="medium">
        <color rgb="FF000000"/>
      </right>
      <top style="thin">
        <color rgb="FF969696"/>
      </top>
      <bottom style="medium">
        <color rgb="FF000000"/>
      </bottom>
      <diagonal/>
    </border>
    <border>
      <left style="medium">
        <color rgb="FF000000"/>
      </left>
      <right style="thin">
        <color rgb="FF969696"/>
      </right>
      <top style="medium">
        <color rgb="FF000000"/>
      </top>
      <bottom style="medium">
        <color rgb="FF000000"/>
      </bottom>
      <diagonal/>
    </border>
    <border>
      <left style="thin">
        <color rgb="FF969696"/>
      </left>
      <right style="thin">
        <color rgb="FF969696"/>
      </right>
      <top style="medium">
        <color rgb="FF000000"/>
      </top>
      <bottom style="medium">
        <color rgb="FF000000"/>
      </bottom>
      <diagonal/>
    </border>
    <border>
      <left style="thin">
        <color rgb="FF96969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B0F0"/>
      </left>
      <right style="thick">
        <color rgb="FF00B0F0"/>
      </right>
      <top/>
      <bottom/>
      <diagonal/>
    </border>
    <border>
      <left style="thick">
        <color rgb="FF00B0F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4" fillId="0" borderId="0" xfId="0" applyFont="1"/>
    <xf numFmtId="0" fontId="5" fillId="2" borderId="0" xfId="0" applyFont="1" applyFill="1" applyAlignment="1">
      <alignment horizontal="left" vertical="center" wrapText="1"/>
    </xf>
    <xf numFmtId="9" fontId="6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3" fillId="0" borderId="6" xfId="0" applyFont="1" applyBorder="1"/>
    <xf numFmtId="0" fontId="0" fillId="0" borderId="7" xfId="0" applyBorder="1"/>
    <xf numFmtId="164" fontId="0" fillId="0" borderId="4" xfId="0" applyNumberFormat="1" applyBorder="1"/>
    <xf numFmtId="164" fontId="0" fillId="0" borderId="5" xfId="0" applyNumberFormat="1" applyBorder="1"/>
    <xf numFmtId="0" fontId="0" fillId="0" borderId="8" xfId="0" applyBorder="1"/>
    <xf numFmtId="3" fontId="0" fillId="0" borderId="6" xfId="0" applyNumberFormat="1" applyBorder="1"/>
    <xf numFmtId="3" fontId="0" fillId="0" borderId="0" xfId="0" applyNumberFormat="1"/>
    <xf numFmtId="164" fontId="0" fillId="0" borderId="6" xfId="0" applyNumberFormat="1" applyBorder="1"/>
    <xf numFmtId="164" fontId="0" fillId="0" borderId="0" xfId="0" applyNumberFormat="1"/>
    <xf numFmtId="0" fontId="0" fillId="0" borderId="10" xfId="0" applyBorder="1"/>
    <xf numFmtId="10" fontId="0" fillId="0" borderId="1" xfId="0" applyNumberFormat="1" applyBorder="1"/>
    <xf numFmtId="10" fontId="0" fillId="0" borderId="2" xfId="0" applyNumberFormat="1" applyBorder="1"/>
    <xf numFmtId="0" fontId="8" fillId="0" borderId="7" xfId="0" applyFont="1" applyBorder="1"/>
    <xf numFmtId="0" fontId="3" fillId="0" borderId="0" xfId="0" applyFont="1"/>
    <xf numFmtId="3" fontId="0" fillId="0" borderId="1" xfId="0" applyNumberFormat="1" applyBorder="1"/>
    <xf numFmtId="3" fontId="0" fillId="0" borderId="2" xfId="0" applyNumberFormat="1" applyBorder="1"/>
    <xf numFmtId="1" fontId="8" fillId="0" borderId="14" xfId="0" applyNumberFormat="1" applyFont="1" applyBorder="1"/>
    <xf numFmtId="164" fontId="8" fillId="0" borderId="6" xfId="0" applyNumberFormat="1" applyFont="1" applyBorder="1"/>
    <xf numFmtId="21" fontId="0" fillId="0" borderId="6" xfId="0" applyNumberFormat="1" applyBorder="1"/>
    <xf numFmtId="21" fontId="0" fillId="0" borderId="0" xfId="0" applyNumberFormat="1"/>
    <xf numFmtId="21" fontId="0" fillId="0" borderId="1" xfId="0" applyNumberFormat="1" applyBorder="1"/>
    <xf numFmtId="21" fontId="0" fillId="0" borderId="2" xfId="0" applyNumberFormat="1" applyBorder="1"/>
    <xf numFmtId="21" fontId="8" fillId="0" borderId="6" xfId="0" applyNumberFormat="1" applyFont="1" applyBorder="1"/>
    <xf numFmtId="1" fontId="0" fillId="0" borderId="4" xfId="0" applyNumberFormat="1" applyBorder="1"/>
    <xf numFmtId="1" fontId="0" fillId="0" borderId="5" xfId="0" applyNumberFormat="1" applyBorder="1"/>
    <xf numFmtId="164" fontId="0" fillId="0" borderId="1" xfId="0" applyNumberFormat="1" applyBorder="1"/>
    <xf numFmtId="164" fontId="0" fillId="0" borderId="2" xfId="0" applyNumberFormat="1" applyBorder="1"/>
    <xf numFmtId="1" fontId="8" fillId="0" borderId="15" xfId="0" applyNumberFormat="1" applyFont="1" applyBorder="1"/>
    <xf numFmtId="0" fontId="0" fillId="0" borderId="4" xfId="0" applyBorder="1"/>
    <xf numFmtId="0" fontId="10" fillId="3" borderId="11" xfId="0" applyFont="1" applyFill="1" applyBorder="1"/>
    <xf numFmtId="0" fontId="8" fillId="0" borderId="8" xfId="0" applyFont="1" applyBorder="1"/>
    <xf numFmtId="0" fontId="10" fillId="3" borderId="16" xfId="0" applyFont="1" applyFill="1" applyBorder="1"/>
    <xf numFmtId="0" fontId="2" fillId="0" borderId="10" xfId="0" applyFont="1" applyBorder="1"/>
    <xf numFmtId="0" fontId="2" fillId="0" borderId="1" xfId="0" applyFont="1" applyBorder="1"/>
    <xf numFmtId="0" fontId="2" fillId="0" borderId="6" xfId="0" applyFont="1" applyBorder="1"/>
    <xf numFmtId="2" fontId="2" fillId="4" borderId="16" xfId="0" applyNumberFormat="1" applyFont="1" applyFill="1" applyBorder="1"/>
    <xf numFmtId="0" fontId="11" fillId="0" borderId="0" xfId="0" applyFont="1"/>
    <xf numFmtId="0" fontId="2" fillId="4" borderId="16" xfId="0" applyFont="1" applyFill="1" applyBorder="1"/>
    <xf numFmtId="0" fontId="3" fillId="0" borderId="7" xfId="0" applyFont="1" applyBorder="1"/>
    <xf numFmtId="164" fontId="2" fillId="5" borderId="17" xfId="0" applyNumberFormat="1" applyFont="1" applyFill="1" applyBorder="1"/>
    <xf numFmtId="1" fontId="2" fillId="4" borderId="17" xfId="0" applyNumberFormat="1" applyFont="1" applyFill="1" applyBorder="1"/>
    <xf numFmtId="0" fontId="2" fillId="0" borderId="14" xfId="0" applyFont="1" applyBorder="1"/>
    <xf numFmtId="0" fontId="2" fillId="4" borderId="14" xfId="0" applyFont="1" applyFill="1" applyBorder="1"/>
    <xf numFmtId="0" fontId="12" fillId="0" borderId="0" xfId="0" applyFont="1"/>
    <xf numFmtId="2" fontId="2" fillId="0" borderId="0" xfId="0" applyNumberFormat="1" applyFont="1"/>
    <xf numFmtId="10" fontId="2" fillId="0" borderId="0" xfId="0" applyNumberFormat="1" applyFont="1"/>
    <xf numFmtId="165" fontId="2" fillId="0" borderId="0" xfId="0" applyNumberFormat="1" applyFont="1"/>
    <xf numFmtId="0" fontId="13" fillId="5" borderId="18" xfId="0" applyFont="1" applyFill="1" applyBorder="1" applyAlignment="1">
      <alignment horizontal="left" wrapText="1"/>
    </xf>
    <xf numFmtId="0" fontId="14" fillId="5" borderId="18" xfId="0" applyFont="1" applyFill="1" applyBorder="1"/>
    <xf numFmtId="0" fontId="14" fillId="5" borderId="19" xfId="0" applyFont="1" applyFill="1" applyBorder="1"/>
    <xf numFmtId="166" fontId="14" fillId="6" borderId="20" xfId="0" applyNumberFormat="1" applyFont="1" applyFill="1" applyBorder="1"/>
    <xf numFmtId="0" fontId="14" fillId="5" borderId="21" xfId="0" applyFont="1" applyFill="1" applyBorder="1"/>
    <xf numFmtId="0" fontId="14" fillId="5" borderId="22" xfId="0" applyFont="1" applyFill="1" applyBorder="1"/>
    <xf numFmtId="1" fontId="14" fillId="6" borderId="23" xfId="0" applyNumberFormat="1" applyFont="1" applyFill="1" applyBorder="1"/>
    <xf numFmtId="0" fontId="14" fillId="5" borderId="24" xfId="0" applyFont="1" applyFill="1" applyBorder="1"/>
    <xf numFmtId="0" fontId="14" fillId="5" borderId="25" xfId="0" applyFont="1" applyFill="1" applyBorder="1"/>
    <xf numFmtId="166" fontId="14" fillId="6" borderId="26" xfId="0" applyNumberFormat="1" applyFont="1" applyFill="1" applyBorder="1"/>
    <xf numFmtId="0" fontId="14" fillId="5" borderId="27" xfId="0" applyFont="1" applyFill="1" applyBorder="1"/>
    <xf numFmtId="0" fontId="14" fillId="4" borderId="19" xfId="0" applyFont="1" applyFill="1" applyBorder="1"/>
    <xf numFmtId="0" fontId="14" fillId="4" borderId="20" xfId="0" applyFont="1" applyFill="1" applyBorder="1"/>
    <xf numFmtId="0" fontId="14" fillId="4" borderId="21" xfId="0" applyFont="1" applyFill="1" applyBorder="1"/>
    <xf numFmtId="0" fontId="14" fillId="4" borderId="25" xfId="0" applyFont="1" applyFill="1" applyBorder="1"/>
    <xf numFmtId="164" fontId="14" fillId="4" borderId="26" xfId="0" applyNumberFormat="1" applyFont="1" applyFill="1" applyBorder="1"/>
    <xf numFmtId="0" fontId="14" fillId="4" borderId="27" xfId="0" applyFont="1" applyFill="1" applyBorder="1"/>
    <xf numFmtId="2" fontId="14" fillId="4" borderId="26" xfId="0" applyNumberFormat="1" applyFont="1" applyFill="1" applyBorder="1"/>
    <xf numFmtId="167" fontId="14" fillId="4" borderId="26" xfId="0" applyNumberFormat="1" applyFont="1" applyFill="1" applyBorder="1"/>
    <xf numFmtId="0" fontId="14" fillId="4" borderId="22" xfId="0" applyFont="1" applyFill="1" applyBorder="1"/>
    <xf numFmtId="168" fontId="14" fillId="4" borderId="23" xfId="0" applyNumberFormat="1" applyFont="1" applyFill="1" applyBorder="1"/>
    <xf numFmtId="0" fontId="14" fillId="4" borderId="24" xfId="0" applyFont="1" applyFill="1" applyBorder="1"/>
    <xf numFmtId="168" fontId="14" fillId="4" borderId="26" xfId="0" applyNumberFormat="1" applyFont="1" applyFill="1" applyBorder="1"/>
    <xf numFmtId="0" fontId="13" fillId="7" borderId="28" xfId="0" applyFont="1" applyFill="1" applyBorder="1"/>
    <xf numFmtId="165" fontId="13" fillId="7" borderId="29" xfId="0" applyNumberFormat="1" applyFont="1" applyFill="1" applyBorder="1"/>
    <xf numFmtId="0" fontId="13" fillId="7" borderId="30" xfId="0" applyFont="1" applyFill="1" applyBorder="1"/>
    <xf numFmtId="0" fontId="15" fillId="0" borderId="0" xfId="0" applyFont="1"/>
    <xf numFmtId="0" fontId="0" fillId="0" borderId="0" xfId="0" applyAlignment="1">
      <alignment horizontal="center"/>
    </xf>
    <xf numFmtId="0" fontId="0" fillId="0" borderId="31" xfId="0" applyBorder="1"/>
    <xf numFmtId="0" fontId="0" fillId="0" borderId="31" xfId="0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8" xfId="0" applyBorder="1"/>
    <xf numFmtId="0" fontId="0" fillId="0" borderId="32" xfId="0" applyBorder="1" applyAlignment="1">
      <alignment horizontal="center"/>
    </xf>
    <xf numFmtId="0" fontId="17" fillId="0" borderId="32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2" fontId="0" fillId="8" borderId="4" xfId="0" applyNumberFormat="1" applyFill="1" applyBorder="1"/>
    <xf numFmtId="2" fontId="0" fillId="8" borderId="5" xfId="0" applyNumberFormat="1" applyFill="1" applyBorder="1"/>
    <xf numFmtId="3" fontId="0" fillId="8" borderId="6" xfId="0" applyNumberFormat="1" applyFill="1" applyBorder="1"/>
    <xf numFmtId="3" fontId="0" fillId="8" borderId="0" xfId="0" applyNumberFormat="1" applyFill="1"/>
    <xf numFmtId="0" fontId="2" fillId="0" borderId="13" xfId="0" applyFont="1" applyBorder="1"/>
    <xf numFmtId="0" fontId="2" fillId="0" borderId="9" xfId="0" applyFont="1" applyBorder="1"/>
    <xf numFmtId="9" fontId="18" fillId="3" borderId="11" xfId="0" applyNumberFormat="1" applyFont="1" applyFill="1" applyBorder="1" applyAlignment="1">
      <alignment horizontal="right" vertical="center"/>
    </xf>
    <xf numFmtId="9" fontId="18" fillId="3" borderId="12" xfId="0" applyNumberFormat="1" applyFont="1" applyFill="1" applyBorder="1" applyAlignment="1">
      <alignment horizontal="right" vertical="center"/>
    </xf>
    <xf numFmtId="21" fontId="19" fillId="0" borderId="14" xfId="0" applyNumberFormat="1" applyFont="1" applyBorder="1" applyAlignment="1">
      <alignment vertical="center"/>
    </xf>
    <xf numFmtId="0" fontId="16" fillId="0" borderId="0" xfId="0" applyFont="1" applyAlignment="1">
      <alignment horizontal="right"/>
    </xf>
    <xf numFmtId="0" fontId="8" fillId="0" borderId="3" xfId="0" applyFont="1" applyBorder="1"/>
    <xf numFmtId="0" fontId="0" fillId="0" borderId="16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20" fillId="9" borderId="33" xfId="0" applyFont="1" applyFill="1" applyBorder="1" applyAlignment="1">
      <alignment horizontal="center" vertical="center"/>
    </xf>
    <xf numFmtId="0" fontId="9" fillId="0" borderId="18" xfId="0" applyFont="1" applyBorder="1" applyAlignment="1">
      <alignment vertical="center" wrapText="1"/>
    </xf>
    <xf numFmtId="0" fontId="9" fillId="3" borderId="34" xfId="0" applyFont="1" applyFill="1" applyBorder="1" applyAlignment="1">
      <alignment horizontal="center" vertical="center"/>
    </xf>
    <xf numFmtId="0" fontId="9" fillId="3" borderId="35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11546</xdr:colOff>
      <xdr:row>21</xdr:row>
      <xdr:rowOff>57729</xdr:rowOff>
    </xdr:from>
    <xdr:to>
      <xdr:col>12</xdr:col>
      <xdr:colOff>265546</xdr:colOff>
      <xdr:row>39</xdr:row>
      <xdr:rowOff>127000</xdr:rowOff>
    </xdr:to>
    <xdr:grpSp>
      <xdr:nvGrpSpPr>
        <xdr:cNvPr id="28" name="Gruppier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3602182" y="3706093"/>
          <a:ext cx="8878455" cy="2770907"/>
          <a:chOff x="481564" y="1709718"/>
          <a:chExt cx="11441225" cy="4127664"/>
        </a:xfrm>
      </xdr:grpSpPr>
      <xdr:sp macro="" textlink="">
        <xdr:nvSpPr>
          <xdr:cNvPr id="29" name="Rechteck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81564" y="1709718"/>
            <a:ext cx="11421351" cy="412766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/>
          </a:p>
        </xdr:txBody>
      </xdr:sp>
      <xdr:grpSp>
        <xdr:nvGrpSpPr>
          <xdr:cNvPr id="30" name="Gruppieren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GrpSpPr/>
        </xdr:nvGrpSpPr>
        <xdr:grpSpPr>
          <a:xfrm>
            <a:off x="501438" y="1757550"/>
            <a:ext cx="11421351" cy="4079832"/>
            <a:chOff x="501438" y="1757550"/>
            <a:chExt cx="11421351" cy="4079832"/>
          </a:xfrm>
        </xdr:grpSpPr>
        <xdr:pic>
          <xdr:nvPicPr>
            <xdr:cNvPr id="43" name="Grafik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01438" y="3058391"/>
              <a:ext cx="11421351" cy="2778991"/>
            </a:xfrm>
            <a:prstGeom prst="rect">
              <a:avLst/>
            </a:prstGeom>
          </xdr:spPr>
        </xdr:pic>
        <xdr:cxnSp macro="">
          <xdr:nvCxnSpPr>
            <xdr:cNvPr id="44" name="Gerade Verbindung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>
              <a:cxnSpLocks/>
            </xdr:cNvCxnSpPr>
          </xdr:nvCxnSpPr>
          <xdr:spPr>
            <a:xfrm>
              <a:off x="997527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" name="Gerade Verbindung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CxnSpPr>
              <a:cxnSpLocks/>
            </xdr:cNvCxnSpPr>
          </xdr:nvCxnSpPr>
          <xdr:spPr>
            <a:xfrm>
              <a:off x="1805049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Gerade Verbindung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CxnSpPr>
              <a:cxnSpLocks/>
            </xdr:cNvCxnSpPr>
          </xdr:nvCxnSpPr>
          <xdr:spPr>
            <a:xfrm>
              <a:off x="2541319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Gerade Verbindung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CxnSpPr>
              <a:cxnSpLocks/>
            </xdr:cNvCxnSpPr>
          </xdr:nvCxnSpPr>
          <xdr:spPr>
            <a:xfrm>
              <a:off x="3075709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Gerade Verbindung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CxnSpPr>
              <a:cxnSpLocks/>
            </xdr:cNvCxnSpPr>
          </xdr:nvCxnSpPr>
          <xdr:spPr>
            <a:xfrm>
              <a:off x="4750130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Gerade Verbindung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CxnSpPr>
              <a:cxnSpLocks/>
            </xdr:cNvCxnSpPr>
          </xdr:nvCxnSpPr>
          <xdr:spPr>
            <a:xfrm>
              <a:off x="5890161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Gerade Verbindung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CxnSpPr>
              <a:cxnSpLocks/>
            </xdr:cNvCxnSpPr>
          </xdr:nvCxnSpPr>
          <xdr:spPr>
            <a:xfrm>
              <a:off x="6804561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Gerade Verbindung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CxnSpPr>
              <a:cxnSpLocks/>
            </xdr:cNvCxnSpPr>
          </xdr:nvCxnSpPr>
          <xdr:spPr>
            <a:xfrm>
              <a:off x="7469579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Gerade Verbindung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CxnSpPr>
              <a:cxnSpLocks/>
            </xdr:cNvCxnSpPr>
          </xdr:nvCxnSpPr>
          <xdr:spPr>
            <a:xfrm>
              <a:off x="7813964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Gerade Verbindung 52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CxnSpPr>
              <a:cxnSpLocks/>
            </xdr:cNvCxnSpPr>
          </xdr:nvCxnSpPr>
          <xdr:spPr>
            <a:xfrm>
              <a:off x="11269683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Gerade Verbindung 53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CxnSpPr>
              <a:cxnSpLocks/>
            </xdr:cNvCxnSpPr>
          </xdr:nvCxnSpPr>
          <xdr:spPr>
            <a:xfrm>
              <a:off x="8193974" y="1757550"/>
              <a:ext cx="0" cy="4032000"/>
            </a:xfrm>
            <a:prstGeom prst="line">
              <a:avLst/>
            </a:prstGeom>
            <a:ln w="34925">
              <a:solidFill>
                <a:srgbClr val="00B0F0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27771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1</a:t>
            </a:r>
          </a:p>
        </xdr:txBody>
      </xdr:sp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265723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2</a:t>
            </a:r>
          </a:p>
        </xdr:txBody>
      </xdr:sp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036931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3</a:t>
            </a:r>
          </a:p>
        </xdr:txBody>
      </xdr: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672673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4</a:t>
            </a:r>
          </a:p>
        </xdr:txBody>
      </xdr:sp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3745008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5</a:t>
            </a:r>
          </a:p>
        </xdr:txBody>
      </xdr:sp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5184581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6</a:t>
            </a:r>
          </a:p>
        </xdr:txBody>
      </xdr:sp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215491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7</a:t>
            </a:r>
          </a:p>
        </xdr:txBody>
      </xdr:sp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7006181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8</a:t>
            </a:r>
          </a:p>
        </xdr:txBody>
      </xdr:sp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7506207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9</a:t>
            </a:r>
          </a:p>
        </xdr:txBody>
      </xdr:sp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7869387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10</a:t>
            </a:r>
          </a:p>
        </xdr:txBody>
      </xdr:sp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9596264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11</a:t>
            </a:r>
          </a:p>
        </xdr:txBody>
      </xdr:sp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11325106" y="1757550"/>
            <a:ext cx="271130" cy="271130"/>
          </a:xfrm>
          <a:prstGeom prst="ellipse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rIns="0" rtlCol="0" anchor="ctr"/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de-DE" sz="1100" b="1"/>
              <a:t>12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635000</xdr:colOff>
      <xdr:row>43</xdr:row>
      <xdr:rowOff>50799</xdr:rowOff>
    </xdr:from>
    <xdr:to>
      <xdr:col>12</xdr:col>
      <xdr:colOff>419100</xdr:colOff>
      <xdr:row>93</xdr:row>
      <xdr:rowOff>80644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7404099"/>
          <a:ext cx="11722100" cy="828484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13</xdr:row>
      <xdr:rowOff>139700</xdr:rowOff>
    </xdr:from>
    <xdr:to>
      <xdr:col>12</xdr:col>
      <xdr:colOff>651751</xdr:colOff>
      <xdr:row>38</xdr:row>
      <xdr:rowOff>92032</xdr:rowOff>
    </xdr:to>
    <xdr:grpSp>
      <xdr:nvGrpSpPr>
        <xdr:cNvPr id="16" name="Gruppier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1168400" y="2641600"/>
          <a:ext cx="11421351" cy="4079832"/>
          <a:chOff x="501438" y="1757550"/>
          <a:chExt cx="11421351" cy="4079832"/>
        </a:xfrm>
      </xdr:grpSpPr>
      <xdr:pic>
        <xdr:nvPicPr>
          <xdr:cNvPr id="17" name="Grafik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01438" y="3058391"/>
            <a:ext cx="11421351" cy="2778991"/>
          </a:xfrm>
          <a:prstGeom prst="rect">
            <a:avLst/>
          </a:prstGeom>
        </xdr:spPr>
      </xdr:pic>
      <xdr:cxnSp macro="">
        <xdr:nvCxnSpPr>
          <xdr:cNvPr id="18" name="Gerade Verbindung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CxnSpPr>
            <a:cxnSpLocks/>
          </xdr:cNvCxnSpPr>
        </xdr:nvCxnSpPr>
        <xdr:spPr>
          <a:xfrm>
            <a:off x="997527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CxnSpPr>
            <a:cxnSpLocks/>
          </xdr:cNvCxnSpPr>
        </xdr:nvCxnSpPr>
        <xdr:spPr>
          <a:xfrm>
            <a:off x="1805049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Gerade Verbindung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>
            <a:cxnSpLocks/>
          </xdr:cNvCxnSpPr>
        </xdr:nvCxnSpPr>
        <xdr:spPr>
          <a:xfrm>
            <a:off x="2541319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Gerade Verbindung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CxnSpPr>
            <a:cxnSpLocks/>
          </xdr:cNvCxnSpPr>
        </xdr:nvCxnSpPr>
        <xdr:spPr>
          <a:xfrm>
            <a:off x="3075709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Gerade Verbindung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>
            <a:cxnSpLocks/>
          </xdr:cNvCxnSpPr>
        </xdr:nvCxnSpPr>
        <xdr:spPr>
          <a:xfrm>
            <a:off x="4750130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Gerade Verbindung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>
            <a:cxnSpLocks/>
          </xdr:cNvCxnSpPr>
        </xdr:nvCxnSpPr>
        <xdr:spPr>
          <a:xfrm>
            <a:off x="5890161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Gerade Verbindung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>
            <a:cxnSpLocks/>
          </xdr:cNvCxnSpPr>
        </xdr:nvCxnSpPr>
        <xdr:spPr>
          <a:xfrm>
            <a:off x="6804561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Gerade Verbindung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CxnSpPr>
            <a:cxnSpLocks/>
          </xdr:cNvCxnSpPr>
        </xdr:nvCxnSpPr>
        <xdr:spPr>
          <a:xfrm>
            <a:off x="7469579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Gerade Verbindung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CxnSpPr>
            <a:cxnSpLocks/>
          </xdr:cNvCxnSpPr>
        </xdr:nvCxnSpPr>
        <xdr:spPr>
          <a:xfrm>
            <a:off x="7813964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Gerade Verbindung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CxnSpPr>
            <a:cxnSpLocks/>
          </xdr:cNvCxnSpPr>
        </xdr:nvCxnSpPr>
        <xdr:spPr>
          <a:xfrm>
            <a:off x="11269683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Gerade Verbindung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>
            <a:cxnSpLocks/>
          </xdr:cNvCxnSpPr>
        </xdr:nvCxnSpPr>
        <xdr:spPr>
          <a:xfrm>
            <a:off x="8193974" y="1757550"/>
            <a:ext cx="0" cy="4032000"/>
          </a:xfrm>
          <a:prstGeom prst="line">
            <a:avLst/>
          </a:prstGeom>
          <a:ln w="34925">
            <a:solidFill>
              <a:srgbClr val="00B0F0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000"/>
  <sheetViews>
    <sheetView tabSelected="1" zoomScale="110" zoomScaleNormal="110" workbookViewId="0">
      <selection activeCell="C36" sqref="C36"/>
    </sheetView>
  </sheetViews>
  <sheetFormatPr baseColWidth="10" defaultColWidth="17.33203125" defaultRowHeight="15" customHeight="1"/>
  <cols>
    <col min="1" max="1" width="22" customWidth="1"/>
    <col min="2" max="13" width="12.5" customWidth="1"/>
    <col min="14" max="14" width="15.6640625" customWidth="1"/>
    <col min="15" max="24" width="11.5" customWidth="1"/>
  </cols>
  <sheetData>
    <row r="1" spans="1:24" ht="19.5" customHeight="1">
      <c r="A1" s="80" t="s">
        <v>76</v>
      </c>
      <c r="B1" s="89"/>
      <c r="C1" s="89"/>
      <c r="D1" s="89"/>
      <c r="E1" s="89"/>
      <c r="F1" s="89"/>
      <c r="G1" s="89"/>
      <c r="H1" s="89"/>
      <c r="I1" s="89"/>
      <c r="J1" s="89"/>
      <c r="K1" s="6"/>
      <c r="L1" s="6"/>
      <c r="M1" s="6"/>
      <c r="N1" s="20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0" customHeight="1" thickBot="1">
      <c r="A2" s="2" t="s">
        <v>0</v>
      </c>
      <c r="B2" s="3">
        <v>0.8</v>
      </c>
      <c r="C2" s="3">
        <v>0.6</v>
      </c>
      <c r="D2" s="3">
        <v>0.2</v>
      </c>
      <c r="E2" s="3">
        <v>0.6</v>
      </c>
      <c r="F2" s="3">
        <v>0.75</v>
      </c>
      <c r="G2" s="3">
        <v>0.1</v>
      </c>
      <c r="H2" s="3">
        <v>0.8</v>
      </c>
      <c r="I2" s="3">
        <v>0.15</v>
      </c>
      <c r="J2" s="3">
        <v>0.75</v>
      </c>
      <c r="K2" s="3">
        <v>0.1</v>
      </c>
      <c r="L2" s="3">
        <v>0.6</v>
      </c>
      <c r="M2" s="3">
        <v>0.7</v>
      </c>
      <c r="N2" s="4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2" customHeight="1" thickBot="1">
      <c r="A3" s="99"/>
      <c r="B3" s="103">
        <v>1</v>
      </c>
      <c r="C3" s="103">
        <v>2</v>
      </c>
      <c r="D3" s="103">
        <v>3</v>
      </c>
      <c r="E3" s="103">
        <v>4</v>
      </c>
      <c r="F3" s="103">
        <v>5</v>
      </c>
      <c r="G3" s="103">
        <v>6</v>
      </c>
      <c r="H3" s="103">
        <v>7</v>
      </c>
      <c r="I3" s="103">
        <v>8</v>
      </c>
      <c r="J3" s="103">
        <v>9</v>
      </c>
      <c r="K3" s="103">
        <v>10</v>
      </c>
      <c r="L3" s="103">
        <v>11</v>
      </c>
      <c r="M3" s="103">
        <v>12</v>
      </c>
      <c r="N3" s="100" t="s">
        <v>1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25" customHeight="1">
      <c r="B4" s="101" t="s">
        <v>64</v>
      </c>
      <c r="C4" s="102" t="s">
        <v>65</v>
      </c>
      <c r="D4" s="101" t="s">
        <v>67</v>
      </c>
      <c r="E4" s="102" t="s">
        <v>66</v>
      </c>
      <c r="F4" s="101" t="s">
        <v>68</v>
      </c>
      <c r="G4" s="102" t="s">
        <v>69</v>
      </c>
      <c r="H4" s="101" t="s">
        <v>70</v>
      </c>
      <c r="I4" s="102" t="s">
        <v>71</v>
      </c>
      <c r="J4" s="101" t="s">
        <v>72</v>
      </c>
      <c r="K4" s="102" t="s">
        <v>73</v>
      </c>
      <c r="L4" s="101" t="s">
        <v>74</v>
      </c>
      <c r="M4" s="102" t="s">
        <v>75</v>
      </c>
      <c r="N4" s="7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ht="12" customHeight="1">
      <c r="A5" s="8" t="s">
        <v>2</v>
      </c>
      <c r="B5" s="90">
        <v>6.09</v>
      </c>
      <c r="C5" s="91">
        <v>17.600000000000001</v>
      </c>
      <c r="D5" s="90">
        <v>29.4</v>
      </c>
      <c r="E5" s="91">
        <v>36.700000000000003</v>
      </c>
      <c r="F5" s="90">
        <v>61.8</v>
      </c>
      <c r="G5" s="91">
        <v>78.3</v>
      </c>
      <c r="H5" s="90">
        <v>92</v>
      </c>
      <c r="I5" s="91">
        <v>102.5</v>
      </c>
      <c r="J5" s="90">
        <v>107.4</v>
      </c>
      <c r="K5" s="91">
        <v>112.6</v>
      </c>
      <c r="L5" s="90">
        <v>157.80000000000001</v>
      </c>
      <c r="M5" s="91">
        <v>165.7</v>
      </c>
      <c r="N5" s="7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ht="12" customHeight="1">
      <c r="A6" s="11" t="s">
        <v>3</v>
      </c>
      <c r="B6" s="92">
        <v>1335</v>
      </c>
      <c r="C6" s="93">
        <f t="shared" ref="C6:M6" si="0">B7</f>
        <v>1515</v>
      </c>
      <c r="D6" s="92">
        <f t="shared" si="0"/>
        <v>1466</v>
      </c>
      <c r="E6" s="93">
        <f t="shared" si="0"/>
        <v>919</v>
      </c>
      <c r="F6" s="92">
        <f t="shared" si="0"/>
        <v>923</v>
      </c>
      <c r="G6" s="93">
        <f t="shared" si="0"/>
        <v>2757</v>
      </c>
      <c r="H6" s="92">
        <f t="shared" si="0"/>
        <v>1387</v>
      </c>
      <c r="I6" s="93">
        <f t="shared" si="0"/>
        <v>2147</v>
      </c>
      <c r="J6" s="92">
        <f t="shared" si="0"/>
        <v>1700</v>
      </c>
      <c r="K6" s="93">
        <f t="shared" si="0"/>
        <v>1882</v>
      </c>
      <c r="L6" s="92">
        <f t="shared" si="0"/>
        <v>1506</v>
      </c>
      <c r="M6" s="93">
        <f t="shared" si="0"/>
        <v>1033</v>
      </c>
      <c r="N6" s="7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ht="12" customHeight="1">
      <c r="A7" s="11" t="s">
        <v>4</v>
      </c>
      <c r="B7" s="92">
        <v>1515</v>
      </c>
      <c r="C7" s="93">
        <v>1466</v>
      </c>
      <c r="D7" s="92">
        <v>919</v>
      </c>
      <c r="E7" s="93">
        <v>923</v>
      </c>
      <c r="F7" s="92">
        <v>2757</v>
      </c>
      <c r="G7" s="93">
        <v>1387</v>
      </c>
      <c r="H7" s="92">
        <v>2147</v>
      </c>
      <c r="I7" s="93">
        <v>1700</v>
      </c>
      <c r="J7" s="92">
        <v>1882</v>
      </c>
      <c r="K7" s="93">
        <v>1506</v>
      </c>
      <c r="L7" s="92">
        <v>1033</v>
      </c>
      <c r="M7" s="93">
        <v>1335</v>
      </c>
      <c r="N7" s="7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" customHeight="1">
      <c r="A8" s="11" t="s">
        <v>5</v>
      </c>
      <c r="B8" s="14">
        <f>B5</f>
        <v>6.09</v>
      </c>
      <c r="C8" s="15">
        <f t="shared" ref="C8:M8" si="1">C5-B5</f>
        <v>11.510000000000002</v>
      </c>
      <c r="D8" s="14">
        <f t="shared" si="1"/>
        <v>11.799999999999997</v>
      </c>
      <c r="E8" s="15">
        <f t="shared" si="1"/>
        <v>7.3000000000000043</v>
      </c>
      <c r="F8" s="14">
        <f t="shared" si="1"/>
        <v>25.099999999999994</v>
      </c>
      <c r="G8" s="15">
        <f t="shared" si="1"/>
        <v>16.5</v>
      </c>
      <c r="H8" s="14">
        <f t="shared" si="1"/>
        <v>13.700000000000003</v>
      </c>
      <c r="I8" s="15">
        <f t="shared" si="1"/>
        <v>10.5</v>
      </c>
      <c r="J8" s="14">
        <f t="shared" si="1"/>
        <v>4.9000000000000057</v>
      </c>
      <c r="K8" s="15">
        <f t="shared" si="1"/>
        <v>5.1999999999999886</v>
      </c>
      <c r="L8" s="14">
        <f t="shared" si="1"/>
        <v>45.200000000000017</v>
      </c>
      <c r="M8" s="15">
        <f t="shared" si="1"/>
        <v>7.8999999999999773</v>
      </c>
      <c r="N8" s="7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4" ht="12" customHeight="1">
      <c r="A9" s="11" t="s">
        <v>6</v>
      </c>
      <c r="B9" s="12">
        <f t="shared" ref="B9:M9" si="2">B7-B6</f>
        <v>180</v>
      </c>
      <c r="C9" s="13">
        <f t="shared" si="2"/>
        <v>-49</v>
      </c>
      <c r="D9" s="12">
        <f t="shared" si="2"/>
        <v>-547</v>
      </c>
      <c r="E9" s="13">
        <f t="shared" si="2"/>
        <v>4</v>
      </c>
      <c r="F9" s="12">
        <f t="shared" si="2"/>
        <v>1834</v>
      </c>
      <c r="G9" s="13">
        <f t="shared" si="2"/>
        <v>-1370</v>
      </c>
      <c r="H9" s="12">
        <f t="shared" si="2"/>
        <v>760</v>
      </c>
      <c r="I9" s="13">
        <f t="shared" si="2"/>
        <v>-447</v>
      </c>
      <c r="J9" s="12">
        <f t="shared" si="2"/>
        <v>182</v>
      </c>
      <c r="K9" s="13">
        <f t="shared" si="2"/>
        <v>-376</v>
      </c>
      <c r="L9" s="12">
        <f t="shared" si="2"/>
        <v>-473</v>
      </c>
      <c r="M9" s="13">
        <f t="shared" si="2"/>
        <v>302</v>
      </c>
      <c r="N9" s="7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 ht="12" customHeight="1">
      <c r="A10" s="16" t="s">
        <v>7</v>
      </c>
      <c r="B10" s="17">
        <f t="shared" ref="B10:M10" si="3">B9/(B8*1000)</f>
        <v>2.9556650246305417E-2</v>
      </c>
      <c r="C10" s="18">
        <f t="shared" si="3"/>
        <v>-4.257167680278018E-3</v>
      </c>
      <c r="D10" s="17">
        <f t="shared" si="3"/>
        <v>-4.6355932203389842E-2</v>
      </c>
      <c r="E10" s="18">
        <f t="shared" si="3"/>
        <v>5.4794520547945169E-4</v>
      </c>
      <c r="F10" s="17">
        <f t="shared" si="3"/>
        <v>7.3067729083665364E-2</v>
      </c>
      <c r="G10" s="18">
        <f t="shared" si="3"/>
        <v>-8.3030303030303024E-2</v>
      </c>
      <c r="H10" s="17">
        <f t="shared" si="3"/>
        <v>5.5474452554744508E-2</v>
      </c>
      <c r="I10" s="18">
        <f t="shared" si="3"/>
        <v>-4.2571428571428573E-2</v>
      </c>
      <c r="J10" s="17">
        <f t="shared" si="3"/>
        <v>3.7142857142857102E-2</v>
      </c>
      <c r="K10" s="18">
        <f t="shared" si="3"/>
        <v>-7.2307692307692462E-2</v>
      </c>
      <c r="L10" s="17">
        <f t="shared" si="3"/>
        <v>-1.0464601769911501E-2</v>
      </c>
      <c r="M10" s="18">
        <f t="shared" si="3"/>
        <v>3.8227848101265935E-2</v>
      </c>
      <c r="N10" s="7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4" ht="12" customHeight="1">
      <c r="A11" s="19" t="s">
        <v>8</v>
      </c>
      <c r="B11" s="96">
        <v>0.8</v>
      </c>
      <c r="C11" s="97">
        <v>0.6</v>
      </c>
      <c r="D11" s="96">
        <v>0.2</v>
      </c>
      <c r="E11" s="97">
        <v>0.6</v>
      </c>
      <c r="F11" s="96">
        <v>0.75</v>
      </c>
      <c r="G11" s="97">
        <v>0.1</v>
      </c>
      <c r="H11" s="96">
        <v>0.8</v>
      </c>
      <c r="I11" s="97">
        <v>0.15</v>
      </c>
      <c r="J11" s="96">
        <v>0.75</v>
      </c>
      <c r="K11" s="97">
        <v>0.1</v>
      </c>
      <c r="L11" s="96">
        <v>0.6</v>
      </c>
      <c r="M11" s="97">
        <v>0.7</v>
      </c>
      <c r="N11" s="7"/>
      <c r="O11" s="20"/>
      <c r="P11" s="20"/>
      <c r="Q11" s="20"/>
      <c r="R11" s="20"/>
      <c r="S11" s="20"/>
      <c r="T11" s="20"/>
      <c r="U11" s="20"/>
      <c r="V11" s="20"/>
      <c r="W11" s="20"/>
      <c r="X11" s="20"/>
    </row>
    <row r="12" spans="1:24" ht="12" customHeight="1">
      <c r="A12" s="16" t="s">
        <v>9</v>
      </c>
      <c r="B12" s="21">
        <f t="shared" ref="B12:L12" si="4">B11*$B$27</f>
        <v>200</v>
      </c>
      <c r="C12" s="22">
        <f t="shared" si="4"/>
        <v>150</v>
      </c>
      <c r="D12" s="21">
        <f t="shared" si="4"/>
        <v>50</v>
      </c>
      <c r="E12" s="22">
        <f t="shared" si="4"/>
        <v>150</v>
      </c>
      <c r="F12" s="21">
        <f t="shared" si="4"/>
        <v>187.5</v>
      </c>
      <c r="G12" s="22">
        <f t="shared" si="4"/>
        <v>25</v>
      </c>
      <c r="H12" s="21">
        <f t="shared" si="4"/>
        <v>200</v>
      </c>
      <c r="I12" s="22">
        <f t="shared" si="4"/>
        <v>37.5</v>
      </c>
      <c r="J12" s="21">
        <f t="shared" si="4"/>
        <v>187.5</v>
      </c>
      <c r="K12" s="22">
        <f t="shared" si="4"/>
        <v>25</v>
      </c>
      <c r="L12" s="21">
        <f t="shared" si="4"/>
        <v>150</v>
      </c>
      <c r="M12" s="22">
        <f>M11*$B$27</f>
        <v>175</v>
      </c>
      <c r="N12" s="23">
        <f>(B12*B14+C12*C14+D12*D14+E12*E14+F12*F14+G12*G14+H12*H14+I12*I14+J12*J14+K12*K14+L12*L14+M12*M14)/N14</f>
        <v>161.70739777738885</v>
      </c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4" ht="12" customHeight="1">
      <c r="A13" s="8" t="s">
        <v>10</v>
      </c>
      <c r="B13" s="9">
        <f>'SectionParameter '!B4</f>
        <v>20.897342684535335</v>
      </c>
      <c r="C13" s="10">
        <f>'SectionParameter '!C4</f>
        <v>34.121479490943265</v>
      </c>
      <c r="D13" s="9">
        <f>'SectionParameter '!D4</f>
        <v>50.828323643149922</v>
      </c>
      <c r="E13" s="10">
        <f>'SectionParameter '!E4</f>
        <v>32.216537214180313</v>
      </c>
      <c r="F13" s="9">
        <f>'SectionParameter '!F4</f>
        <v>11.069054412505281</v>
      </c>
      <c r="G13" s="10">
        <f>'SectionParameter '!G4</f>
        <v>66.578203422070075</v>
      </c>
      <c r="H13" s="9">
        <f>'SectionParameter '!H4</f>
        <v>14.554568169614955</v>
      </c>
      <c r="I13" s="10">
        <f>'SectionParameter '!I4</f>
        <v>48.198907169648109</v>
      </c>
      <c r="J13" s="9">
        <f>'SectionParameter '!J4</f>
        <v>17.869227537696389</v>
      </c>
      <c r="K13" s="10">
        <f>'SectionParameter '!K4</f>
        <v>62.072523067894437</v>
      </c>
      <c r="L13" s="9">
        <f>'SectionParameter '!L4</f>
        <v>37.451720575241559</v>
      </c>
      <c r="M13" s="10">
        <f>'SectionParameter '!M4</f>
        <v>16.689046300238001</v>
      </c>
      <c r="N13" s="24">
        <f>M5/N14/24</f>
        <v>24.36665153084364</v>
      </c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4" ht="12" customHeight="1">
      <c r="A14" s="11" t="s">
        <v>11</v>
      </c>
      <c r="B14" s="25">
        <f>B8/B13/24</f>
        <v>1.2142692199223142E-2</v>
      </c>
      <c r="C14" s="26">
        <f t="shared" ref="C14:M14" si="5">C8/C13/24</f>
        <v>1.4055174057169105E-2</v>
      </c>
      <c r="D14" s="25">
        <f t="shared" si="5"/>
        <v>9.6730844424165446E-3</v>
      </c>
      <c r="E14" s="26">
        <f t="shared" si="5"/>
        <v>9.4413209167863634E-3</v>
      </c>
      <c r="F14" s="25">
        <f t="shared" si="5"/>
        <v>9.4482626461010188E-2</v>
      </c>
      <c r="G14" s="26">
        <f t="shared" si="5"/>
        <v>1.0326202340450959E-2</v>
      </c>
      <c r="H14" s="25">
        <f t="shared" si="5"/>
        <v>3.9220217781867385E-2</v>
      </c>
      <c r="I14" s="26">
        <f t="shared" si="5"/>
        <v>9.0769692860485276E-3</v>
      </c>
      <c r="J14" s="25">
        <f t="shared" si="5"/>
        <v>1.1425601147893103E-2</v>
      </c>
      <c r="K14" s="26">
        <f t="shared" si="5"/>
        <v>3.4905406765837099E-3</v>
      </c>
      <c r="L14" s="25">
        <f t="shared" si="5"/>
        <v>5.0286964241059752E-2</v>
      </c>
      <c r="M14" s="26">
        <f t="shared" si="5"/>
        <v>1.9723515696758027E-2</v>
      </c>
      <c r="N14" s="98">
        <f>SUM(B14:M14)</f>
        <v>0.2833449092472668</v>
      </c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4" ht="12" customHeight="1">
      <c r="A15" s="16" t="s">
        <v>12</v>
      </c>
      <c r="B15" s="27">
        <f>B14</f>
        <v>1.2142692199223142E-2</v>
      </c>
      <c r="C15" s="28">
        <f t="shared" ref="C15:M15" si="6">B15+C14</f>
        <v>2.6197866256392248E-2</v>
      </c>
      <c r="D15" s="27">
        <f t="shared" si="6"/>
        <v>3.5870950698808794E-2</v>
      </c>
      <c r="E15" s="28">
        <f t="shared" si="6"/>
        <v>4.5312271615595159E-2</v>
      </c>
      <c r="F15" s="27">
        <f t="shared" si="6"/>
        <v>0.13979489807660533</v>
      </c>
      <c r="G15" s="28">
        <f t="shared" si="6"/>
        <v>0.15012110041705629</v>
      </c>
      <c r="H15" s="27">
        <f t="shared" si="6"/>
        <v>0.18934131819892366</v>
      </c>
      <c r="I15" s="28">
        <f t="shared" si="6"/>
        <v>0.1984182874849722</v>
      </c>
      <c r="J15" s="27">
        <f t="shared" si="6"/>
        <v>0.20984388863286529</v>
      </c>
      <c r="K15" s="28">
        <f t="shared" si="6"/>
        <v>0.21333442930944901</v>
      </c>
      <c r="L15" s="27">
        <f t="shared" si="6"/>
        <v>0.26362139355050879</v>
      </c>
      <c r="M15" s="28">
        <f t="shared" si="6"/>
        <v>0.2833449092472668</v>
      </c>
      <c r="N15" s="29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4" ht="12" customHeight="1">
      <c r="A16" s="8" t="s">
        <v>13</v>
      </c>
      <c r="B16" s="30">
        <f t="shared" ref="B16:M16" si="7">B12*B14*3600*24/1000</f>
        <v>209.82572120257589</v>
      </c>
      <c r="C16" s="31">
        <f t="shared" si="7"/>
        <v>182.1550557809116</v>
      </c>
      <c r="D16" s="30">
        <f t="shared" si="7"/>
        <v>41.787724791239469</v>
      </c>
      <c r="E16" s="31">
        <f t="shared" si="7"/>
        <v>122.35951908155126</v>
      </c>
      <c r="F16" s="30">
        <f t="shared" si="7"/>
        <v>1530.6185486683651</v>
      </c>
      <c r="G16" s="31">
        <f t="shared" si="7"/>
        <v>22.304597055374071</v>
      </c>
      <c r="H16" s="30">
        <f t="shared" si="7"/>
        <v>677.72536327066848</v>
      </c>
      <c r="I16" s="31">
        <f t="shared" si="7"/>
        <v>29.409380486797232</v>
      </c>
      <c r="J16" s="30">
        <f t="shared" si="7"/>
        <v>185.09473859586825</v>
      </c>
      <c r="K16" s="31">
        <f t="shared" si="7"/>
        <v>7.5395678614208137</v>
      </c>
      <c r="L16" s="30">
        <f t="shared" si="7"/>
        <v>651.71905656413435</v>
      </c>
      <c r="M16" s="31">
        <f t="shared" si="7"/>
        <v>298.2195573349814</v>
      </c>
      <c r="N16" s="23">
        <f>SUM(B16:M16)</f>
        <v>3958.7588306938878</v>
      </c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2" customHeight="1">
      <c r="A17" s="16" t="s">
        <v>14</v>
      </c>
      <c r="B17" s="32">
        <f t="shared" ref="B17:M17" si="8">B12/$B$20</f>
        <v>2.8571428571428572</v>
      </c>
      <c r="C17" s="33">
        <f t="shared" si="8"/>
        <v>2.1428571428571428</v>
      </c>
      <c r="D17" s="32">
        <f t="shared" si="8"/>
        <v>0.7142857142857143</v>
      </c>
      <c r="E17" s="33">
        <f t="shared" si="8"/>
        <v>2.1428571428571428</v>
      </c>
      <c r="F17" s="32">
        <f t="shared" si="8"/>
        <v>2.6785714285714284</v>
      </c>
      <c r="G17" s="33">
        <f t="shared" si="8"/>
        <v>0.35714285714285715</v>
      </c>
      <c r="H17" s="32">
        <f t="shared" si="8"/>
        <v>2.8571428571428572</v>
      </c>
      <c r="I17" s="33">
        <f t="shared" si="8"/>
        <v>0.5357142857142857</v>
      </c>
      <c r="J17" s="32">
        <f t="shared" si="8"/>
        <v>2.6785714285714284</v>
      </c>
      <c r="K17" s="33">
        <f t="shared" si="8"/>
        <v>0.35714285714285715</v>
      </c>
      <c r="L17" s="32">
        <f t="shared" si="8"/>
        <v>2.1428571428571428</v>
      </c>
      <c r="M17" s="33">
        <f t="shared" si="8"/>
        <v>2.5</v>
      </c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2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94"/>
      <c r="N18" s="34">
        <f>((N12*B32)/B27)^2*N14*100*24</f>
        <v>396.15982401765854</v>
      </c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2" customHeight="1">
      <c r="A19" s="35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95"/>
      <c r="N19" s="34">
        <f>N12*B32</f>
        <v>190.81472937731883</v>
      </c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2" customHeight="1">
      <c r="A20" s="19" t="s">
        <v>16</v>
      </c>
      <c r="B20" s="36">
        <v>70</v>
      </c>
      <c r="C20" s="6"/>
      <c r="D20" s="105" t="s">
        <v>77</v>
      </c>
      <c r="E20" s="106"/>
      <c r="F20" s="106"/>
      <c r="G20" s="107"/>
      <c r="H20" s="6"/>
      <c r="I20" s="6"/>
      <c r="J20" s="6"/>
      <c r="K20" s="6"/>
      <c r="L20" s="6"/>
      <c r="M20" s="6"/>
      <c r="N20" s="20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2" customHeight="1">
      <c r="A21" s="37" t="s">
        <v>17</v>
      </c>
      <c r="B21" s="38">
        <v>7.5</v>
      </c>
      <c r="C21" s="6"/>
      <c r="D21" s="104"/>
      <c r="E21" s="104"/>
      <c r="F21" s="6"/>
      <c r="G21" s="6"/>
      <c r="H21" s="6"/>
      <c r="I21" s="6"/>
      <c r="J21" s="6"/>
      <c r="K21" s="6"/>
      <c r="L21" s="6"/>
      <c r="M21" s="6"/>
      <c r="N21" s="20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2" customHeight="1">
      <c r="A22" s="39" t="s">
        <v>18</v>
      </c>
      <c r="B22" s="40">
        <f>B21+B20</f>
        <v>77.5</v>
      </c>
      <c r="C22" s="6"/>
      <c r="D22" s="104"/>
      <c r="E22" s="104"/>
      <c r="F22" s="6"/>
      <c r="G22" s="6"/>
      <c r="H22" s="6"/>
      <c r="I22" s="6"/>
      <c r="J22" s="6"/>
      <c r="K22" s="6"/>
      <c r="L22" s="6"/>
      <c r="M22" s="6"/>
      <c r="N22" s="20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2" customHeight="1">
      <c r="A23" s="41" t="s">
        <v>19</v>
      </c>
      <c r="B23" s="42">
        <v>0.45</v>
      </c>
      <c r="C23" s="6"/>
      <c r="D23" s="104"/>
      <c r="E23" s="104"/>
      <c r="F23" s="6"/>
      <c r="G23" s="6"/>
      <c r="H23" s="6"/>
      <c r="I23" s="6"/>
      <c r="J23" s="6"/>
      <c r="K23" s="6"/>
      <c r="L23" s="6"/>
      <c r="M23" s="6"/>
      <c r="N23" s="20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2" customHeight="1">
      <c r="A24" s="41" t="s">
        <v>20</v>
      </c>
      <c r="B24" s="42">
        <v>0.28000000000000008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20"/>
      <c r="P24" s="6"/>
      <c r="Q24" s="6"/>
      <c r="R24" s="6"/>
      <c r="S24" s="6"/>
      <c r="T24" s="6"/>
      <c r="U24" s="6"/>
      <c r="V24" s="6"/>
      <c r="W24" s="6"/>
      <c r="X24" s="6"/>
    </row>
    <row r="25" spans="1:24" ht="12" customHeight="1">
      <c r="A25" s="41" t="s">
        <v>21</v>
      </c>
      <c r="B25" s="42">
        <v>0.30000000000000004</v>
      </c>
      <c r="C25" s="6"/>
      <c r="D25" s="20"/>
      <c r="E25" s="6"/>
      <c r="F25" s="6"/>
      <c r="G25" s="6"/>
      <c r="H25" s="6"/>
      <c r="I25" s="6"/>
      <c r="J25" s="6"/>
      <c r="K25" s="6"/>
      <c r="L25" s="6"/>
      <c r="M25" s="6"/>
      <c r="N25" s="20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2" customHeight="1">
      <c r="A26" s="41" t="s">
        <v>22</v>
      </c>
      <c r="B26" s="44">
        <v>3.8E-3</v>
      </c>
      <c r="C26" s="6"/>
      <c r="D26" s="43"/>
      <c r="E26" s="6"/>
      <c r="F26" s="6"/>
      <c r="G26" s="6"/>
      <c r="H26" s="6"/>
      <c r="I26" s="6"/>
      <c r="J26" s="6"/>
      <c r="K26" s="6"/>
      <c r="L26" s="6"/>
      <c r="M26" s="6"/>
      <c r="N26" s="20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2" customHeight="1">
      <c r="A27" s="45" t="s">
        <v>23</v>
      </c>
      <c r="B27" s="38">
        <v>250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20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2" customHeight="1">
      <c r="A28" s="39" t="s">
        <v>24</v>
      </c>
      <c r="B28" s="46">
        <f>B27/B20</f>
        <v>3.5714285714285716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20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2" customHeight="1">
      <c r="A29" s="41" t="s">
        <v>25</v>
      </c>
      <c r="B29" s="44">
        <v>1015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20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2" customHeight="1">
      <c r="A30" s="41" t="s">
        <v>26</v>
      </c>
      <c r="B30" s="44">
        <v>20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20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2" customHeight="1">
      <c r="A31" s="40" t="s">
        <v>27</v>
      </c>
      <c r="B31" s="47">
        <v>65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20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2" customHeight="1">
      <c r="A32" s="48" t="s">
        <v>28</v>
      </c>
      <c r="B32" s="49">
        <v>1.18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20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2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20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20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20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20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20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20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20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20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20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20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20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20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20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20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20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20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20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20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20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20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20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20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20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20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20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20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20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20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20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20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20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20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20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20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20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20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20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20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20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20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20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20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20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20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20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20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20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20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20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20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20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20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20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20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20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20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20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20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20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20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20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20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20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20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20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20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20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20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20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20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20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20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20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20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20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20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20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20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20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20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20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20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20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20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20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20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20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20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20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20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20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20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20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20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20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20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20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20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20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20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20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20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20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20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20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20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20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20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20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20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20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20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20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20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20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20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20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20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20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20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20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20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20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20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20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20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20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20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20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20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20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20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20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20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20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20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20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20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20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20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20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20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20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20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20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20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20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20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20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20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20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20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20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20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20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20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20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20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20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20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20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20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20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20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20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20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20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20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20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20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20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20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20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20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20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20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20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20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20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20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20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20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20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20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20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20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20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20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20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20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20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20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20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20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20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20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20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20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20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20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20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20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20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20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20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20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20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20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20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20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20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20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20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20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20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20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20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20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20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20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20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20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20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20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20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20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20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20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20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20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20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20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20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20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20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20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20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20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20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20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20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20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20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20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20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20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20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20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20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20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20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20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20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20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20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20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20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20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20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20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20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20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20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20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20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20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20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20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20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20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20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20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20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20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20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20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20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20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20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20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20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20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20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20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20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20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20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20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20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20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20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20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20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20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20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20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20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20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20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20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20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20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20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20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20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20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20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20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20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20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20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20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20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20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20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20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20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20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20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20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20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20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20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20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20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20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20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20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20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20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20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20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20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20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20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20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20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20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20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20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20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20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20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20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20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20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20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20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20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20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20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20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20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20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20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20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20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20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20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20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20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20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20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20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20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20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20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20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20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20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20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20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20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20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20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20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20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20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20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20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20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20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20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20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20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20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20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20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20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20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20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20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20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20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20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20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20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20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20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20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20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20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20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20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20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20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20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20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20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20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20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20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20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20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20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20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20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20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20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20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20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20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20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20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2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20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2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20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2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20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2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20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2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20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2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20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2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20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2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20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2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20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2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20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2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20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2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20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2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20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2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20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2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20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2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20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2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20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2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20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2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20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2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20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2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20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2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20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2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20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2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20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2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20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2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20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2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20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2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20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2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20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2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20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2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20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2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20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2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20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2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20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2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20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2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20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2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20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2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20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2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20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2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20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2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20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2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20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2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20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2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20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2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20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2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20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2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20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2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20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2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20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2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20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2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20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2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20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2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20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2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20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2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20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2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20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2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20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2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20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2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20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2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20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2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20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2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20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2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20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2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20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2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20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2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20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2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20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2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20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2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20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2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20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2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20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2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20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2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20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2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20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2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20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2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20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2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20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2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20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2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20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2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20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2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20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2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20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2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20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2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20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2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20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2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20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2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20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2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20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2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20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2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20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2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20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2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20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2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20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2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20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2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20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2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20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2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20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2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20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2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20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2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20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2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20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2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20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2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20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2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20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2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20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2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20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2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20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2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20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2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20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2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20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2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20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2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20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2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20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2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20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2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20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2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20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2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20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2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20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2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20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2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20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2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20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2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20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2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20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2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20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2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20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2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20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2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20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2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20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2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20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2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20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2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20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2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20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2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20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2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20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2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20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2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20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2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20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2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20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2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20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2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20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2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20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2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20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2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20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2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20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2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20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2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20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2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20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2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20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2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20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2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20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2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20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2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20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2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20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2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20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2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20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2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20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2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20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2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20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2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20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2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20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2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20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2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20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2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20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2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20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2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20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2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20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2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20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2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20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2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20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2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20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2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20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2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20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2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20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2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20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2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20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2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20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2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20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2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20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2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20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2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20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2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20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2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20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2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20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2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20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2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20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2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20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2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20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2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20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2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20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2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20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2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20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2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20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2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20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2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20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2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20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2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20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2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20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2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20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2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20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2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20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2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20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2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20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2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20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2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20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2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20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2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20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2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20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2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20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2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20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2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20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2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20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2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20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2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20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2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20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2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20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2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20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2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20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2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20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2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20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2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20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2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20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2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20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2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20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2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20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2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20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2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20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2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20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2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20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2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20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2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20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2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20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2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20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2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20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2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20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2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20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2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20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2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20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2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20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2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20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2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20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2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20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2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20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2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20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2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20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2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20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2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20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2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20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2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20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2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20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2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20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2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20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2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20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2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20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2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20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2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20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2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20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2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20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2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20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2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20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2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20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2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20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2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20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2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20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2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20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2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20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2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20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2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20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2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20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2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20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2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20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2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20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2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20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2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20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2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20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2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20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2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20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2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20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2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20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2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20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2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20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2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20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2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20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2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20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2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20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2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20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2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20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2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20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2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20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2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20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2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20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2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20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2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20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2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20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2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20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2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20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2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20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2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20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2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20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2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20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2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20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2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20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2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20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2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20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2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20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2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20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2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20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2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20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2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20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2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20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2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20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2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20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2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20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2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20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2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20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2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20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2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20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2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20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2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20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2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20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2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20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2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20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2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20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2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20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2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20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2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20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2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20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2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20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2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20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2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20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2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20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2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20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2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20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2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20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2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20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2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20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2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20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2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20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2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20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2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20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2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20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2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20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2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20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2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20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2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20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2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20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2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20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2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20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2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20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2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20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2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20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2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20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2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20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2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20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2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20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2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20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2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20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2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20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2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20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2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20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2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20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2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20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2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20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2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20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2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20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2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20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2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20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2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20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2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20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2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20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2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20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2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20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2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20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2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20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2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20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2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20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2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20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2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20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2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20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2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20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2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20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2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20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2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20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2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20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2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20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2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20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2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20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2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20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2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20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2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20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2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20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2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20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2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20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2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20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2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20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2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20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2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20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2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20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2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20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2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20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2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20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2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20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2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20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2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20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2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20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2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20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2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20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2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20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2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20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2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20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2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20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2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20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2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20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2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20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2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20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2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20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2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20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2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20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2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20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2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20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2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20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2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20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2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20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2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20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2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20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2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20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2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20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2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20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2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20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2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20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2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20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2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20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2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20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2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20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2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20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2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20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2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20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2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20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2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20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2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20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2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20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2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20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2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20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2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20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2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20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2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20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2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20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2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20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2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20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2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20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2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20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2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20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2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20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2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20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2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20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2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20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2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20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2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20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2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20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2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20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2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20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2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20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2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20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2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20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2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20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2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20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2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20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2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20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2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20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2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20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2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20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2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20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2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20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2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20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2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20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2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20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2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20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2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20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2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20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2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20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2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20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2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20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2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20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2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20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2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20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2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20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2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20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2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20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2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20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2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20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2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20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2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20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2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20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2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20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2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20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2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20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2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20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2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20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2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20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2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20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2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20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2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20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2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20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2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20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2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20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2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20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2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20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2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20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2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20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2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20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2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20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2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20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2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20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2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20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2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20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2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20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2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20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2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20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2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20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2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20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2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20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2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20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2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20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2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20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2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20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2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20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2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20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2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20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2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20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2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20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2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20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2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20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2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20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2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20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2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20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2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20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2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20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2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20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2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20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2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20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2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20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2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20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2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20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2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20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ht="12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20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</sheetData>
  <mergeCells count="1">
    <mergeCell ref="D20:G20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0"/>
  <sheetViews>
    <sheetView workbookViewId="0">
      <selection activeCell="B6" sqref="B6"/>
    </sheetView>
  </sheetViews>
  <sheetFormatPr baseColWidth="10" defaultColWidth="17.33203125" defaultRowHeight="15" customHeight="1"/>
  <cols>
    <col min="1" max="1" width="21.83203125" customWidth="1"/>
    <col min="2" max="2" width="11.33203125" customWidth="1"/>
    <col min="3" max="24" width="12.6640625" customWidth="1"/>
  </cols>
  <sheetData>
    <row r="1" spans="1:13" ht="12" customHeight="1">
      <c r="A1" s="50" t="s">
        <v>29</v>
      </c>
      <c r="B1" s="6"/>
    </row>
    <row r="2" spans="1:13" ht="12" customHeight="1">
      <c r="A2" s="6"/>
      <c r="B2" s="6"/>
    </row>
    <row r="3" spans="1:13" ht="12" customHeight="1">
      <c r="A3" s="6"/>
      <c r="B3" s="6">
        <v>1</v>
      </c>
      <c r="C3" s="6">
        <v>2</v>
      </c>
      <c r="D3" s="6">
        <v>3</v>
      </c>
      <c r="E3" s="6">
        <v>4</v>
      </c>
      <c r="F3" s="6">
        <v>5</v>
      </c>
      <c r="G3" s="6">
        <v>6</v>
      </c>
      <c r="H3" s="6">
        <v>7</v>
      </c>
      <c r="I3" s="6">
        <v>8</v>
      </c>
      <c r="J3" s="6">
        <v>9</v>
      </c>
      <c r="K3" s="6">
        <v>10</v>
      </c>
      <c r="L3" s="6">
        <v>11</v>
      </c>
      <c r="M3" s="6">
        <v>12</v>
      </c>
    </row>
    <row r="4" spans="1:13" ht="12" customHeight="1">
      <c r="A4" s="6" t="s">
        <v>30</v>
      </c>
      <c r="B4" s="51">
        <f t="shared" ref="B4:M4" si="0">B46/0.277778</f>
        <v>20.897342684535335</v>
      </c>
      <c r="C4" s="51">
        <f>C46/0.277778</f>
        <v>34.121479490943265</v>
      </c>
      <c r="D4" s="51">
        <f t="shared" si="0"/>
        <v>50.828323643149922</v>
      </c>
      <c r="E4" s="51">
        <f t="shared" si="0"/>
        <v>32.216537214180313</v>
      </c>
      <c r="F4" s="51">
        <f t="shared" si="0"/>
        <v>11.069054412505281</v>
      </c>
      <c r="G4" s="51">
        <f t="shared" si="0"/>
        <v>66.578203422070075</v>
      </c>
      <c r="H4" s="51">
        <f t="shared" si="0"/>
        <v>14.554568169614955</v>
      </c>
      <c r="I4" s="51">
        <f t="shared" si="0"/>
        <v>48.198907169648109</v>
      </c>
      <c r="J4" s="51">
        <f t="shared" si="0"/>
        <v>17.869227537696389</v>
      </c>
      <c r="K4" s="51">
        <f t="shared" si="0"/>
        <v>62.072523067894437</v>
      </c>
      <c r="L4" s="51">
        <f t="shared" si="0"/>
        <v>37.451720575241559</v>
      </c>
      <c r="M4" s="51">
        <f t="shared" si="0"/>
        <v>16.689046300238001</v>
      </c>
    </row>
    <row r="5" spans="1:13" ht="12" customHeight="1">
      <c r="A5" s="6"/>
      <c r="B5" s="6"/>
    </row>
    <row r="6" spans="1:13" ht="12" customHeight="1">
      <c r="A6" s="6" t="s">
        <v>31</v>
      </c>
      <c r="B6" s="51">
        <f>IF(B7&lt;0,DLG_Stelvio_Engadin_Pacing!$B$25,IF(B7&lt;0.025,DLG_Stelvio_Engadin_Pacing!$B$24,DLG_Stelvio_Engadin_Pacing!$B$23))</f>
        <v>0.45</v>
      </c>
      <c r="C6" s="51">
        <f>IF(C7&lt;0,DLG_Stelvio_Engadin_Pacing!$B$25,IF(C7&lt;0.025,DLG_Stelvio_Engadin_Pacing!$B$24,DLG_Stelvio_Engadin_Pacing!$B$23))</f>
        <v>0.30000000000000004</v>
      </c>
      <c r="D6" s="51">
        <f>IF(D7&lt;0,DLG_Stelvio_Engadin_Pacing!$B$25,IF(D7&lt;0.025,DLG_Stelvio_Engadin_Pacing!$B$24,DLG_Stelvio_Engadin_Pacing!$B$23))</f>
        <v>0.30000000000000004</v>
      </c>
      <c r="E6" s="51">
        <f>IF(E7&lt;0,DLG_Stelvio_Engadin_Pacing!$B$25,IF(E7&lt;0.025,DLG_Stelvio_Engadin_Pacing!$B$24,DLG_Stelvio_Engadin_Pacing!$B$23))</f>
        <v>0.28000000000000008</v>
      </c>
      <c r="F6" s="51">
        <f>IF(F7&lt;0,DLG_Stelvio_Engadin_Pacing!$B$25,IF(F7&lt;0.025,DLG_Stelvio_Engadin_Pacing!$B$24,DLG_Stelvio_Engadin_Pacing!$B$23))</f>
        <v>0.45</v>
      </c>
      <c r="G6" s="51">
        <f>IF(G7&lt;0,DLG_Stelvio_Engadin_Pacing!$B$25,IF(G7&lt;0.025,DLG_Stelvio_Engadin_Pacing!$B$24,DLG_Stelvio_Engadin_Pacing!$B$23))</f>
        <v>0.30000000000000004</v>
      </c>
      <c r="H6" s="51">
        <f>IF(H7&lt;0,DLG_Stelvio_Engadin_Pacing!$B$25,IF(H7&lt;0.025,DLG_Stelvio_Engadin_Pacing!$B$24,DLG_Stelvio_Engadin_Pacing!$B$23))</f>
        <v>0.45</v>
      </c>
      <c r="I6" s="51">
        <f>IF(I7&lt;0,DLG_Stelvio_Engadin_Pacing!$B$25,IF(I7&lt;0.025,DLG_Stelvio_Engadin_Pacing!$B$24,DLG_Stelvio_Engadin_Pacing!$B$23))</f>
        <v>0.30000000000000004</v>
      </c>
      <c r="J6" s="51">
        <f>IF(J7&lt;0,DLG_Stelvio_Engadin_Pacing!$B$25,IF(J7&lt;0.025,DLG_Stelvio_Engadin_Pacing!$B$24,DLG_Stelvio_Engadin_Pacing!$B$23))</f>
        <v>0.45</v>
      </c>
      <c r="K6" s="51">
        <f>IF(K7&lt;0,DLG_Stelvio_Engadin_Pacing!$B$25,IF(K7&lt;0.025,DLG_Stelvio_Engadin_Pacing!$B$24,DLG_Stelvio_Engadin_Pacing!$B$23))</f>
        <v>0.30000000000000004</v>
      </c>
      <c r="L6" s="51">
        <f>IF(L7&lt;0,DLG_Stelvio_Engadin_Pacing!$B$25,IF(L7&lt;0.025,DLG_Stelvio_Engadin_Pacing!$B$24,DLG_Stelvio_Engadin_Pacing!$B$23))</f>
        <v>0.30000000000000004</v>
      </c>
      <c r="M6" s="51">
        <f>IF(M7&lt;0,DLG_Stelvio_Engadin_Pacing!$B$25,IF(M7&lt;0.025,DLG_Stelvio_Engadin_Pacing!$B$24,DLG_Stelvio_Engadin_Pacing!$B$23))</f>
        <v>0.45</v>
      </c>
    </row>
    <row r="7" spans="1:13" ht="12" customHeight="1">
      <c r="A7" s="6" t="s">
        <v>32</v>
      </c>
      <c r="B7" s="52">
        <f>DLG_Stelvio_Engadin_Pacing!B$10</f>
        <v>2.9556650246305417E-2</v>
      </c>
      <c r="C7" s="52">
        <f>DLG_Stelvio_Engadin_Pacing!C$10</f>
        <v>-4.257167680278018E-3</v>
      </c>
      <c r="D7" s="52">
        <f>DLG_Stelvio_Engadin_Pacing!D$10</f>
        <v>-4.6355932203389842E-2</v>
      </c>
      <c r="E7" s="52">
        <f>DLG_Stelvio_Engadin_Pacing!E$10</f>
        <v>5.4794520547945169E-4</v>
      </c>
      <c r="F7" s="52">
        <f>DLG_Stelvio_Engadin_Pacing!F$10</f>
        <v>7.3067729083665364E-2</v>
      </c>
      <c r="G7" s="52">
        <f>DLG_Stelvio_Engadin_Pacing!G$10</f>
        <v>-8.3030303030303024E-2</v>
      </c>
      <c r="H7" s="52">
        <f>DLG_Stelvio_Engadin_Pacing!H$10</f>
        <v>5.5474452554744508E-2</v>
      </c>
      <c r="I7" s="52">
        <f>DLG_Stelvio_Engadin_Pacing!I$10</f>
        <v>-4.2571428571428573E-2</v>
      </c>
      <c r="J7" s="52">
        <f>DLG_Stelvio_Engadin_Pacing!J$10</f>
        <v>3.7142857142857102E-2</v>
      </c>
      <c r="K7" s="52">
        <f>DLG_Stelvio_Engadin_Pacing!K$10</f>
        <v>-7.2307692307692462E-2</v>
      </c>
      <c r="L7" s="52">
        <f>DLG_Stelvio_Engadin_Pacing!L$10</f>
        <v>-1.0464601769911501E-2</v>
      </c>
      <c r="M7" s="52">
        <f>DLG_Stelvio_Engadin_Pacing!M$10</f>
        <v>3.8227848101265935E-2</v>
      </c>
    </row>
    <row r="8" spans="1:13" ht="12" customHeight="1">
      <c r="A8" s="6" t="s">
        <v>33</v>
      </c>
      <c r="B8" s="6">
        <v>15</v>
      </c>
      <c r="C8" s="6">
        <v>15</v>
      </c>
      <c r="D8" s="6">
        <v>15</v>
      </c>
      <c r="E8" s="6">
        <v>15</v>
      </c>
      <c r="F8" s="6">
        <v>15</v>
      </c>
      <c r="G8" s="6">
        <v>15</v>
      </c>
      <c r="H8" s="6">
        <v>15</v>
      </c>
      <c r="I8" s="6">
        <v>15</v>
      </c>
      <c r="J8" s="6">
        <v>15</v>
      </c>
      <c r="K8" s="6">
        <v>15</v>
      </c>
      <c r="L8" s="6">
        <v>15</v>
      </c>
      <c r="M8" s="6">
        <v>15</v>
      </c>
    </row>
    <row r="9" spans="1:13" ht="12" customHeight="1">
      <c r="A9" s="6" t="s">
        <v>34</v>
      </c>
      <c r="B9" s="53">
        <f>B8*(0.5*'AirDensityParameter '!$B$21*'SectionParameter '!B$6*B8^2+DLG_Stelvio_Engadin_Pacing!$B$22*4.448*2.205*(DLG_Stelvio_Engadin_Pacing!$B$26+'SectionParameter '!B$7))-DLG_Stelvio_Engadin_Pacing!B$12</f>
        <v>1091.7260537088241</v>
      </c>
      <c r="C9" s="53">
        <f>C8*(0.5*'AirDensityParameter '!$B$21*'SectionParameter '!C$6*C8^2+DLG_Stelvio_Engadin_Pacing!$B$22*4.448*2.205*(DLG_Stelvio_Engadin_Pacing!$B$26+'SectionParameter '!C$7))-DLG_Stelvio_Engadin_Pacing!C$12</f>
        <v>452.39181942115795</v>
      </c>
      <c r="D9" s="53">
        <f>D8*(0.5*'AirDensityParameter '!$B$21*'SectionParameter '!D$6*D8^2+DLG_Stelvio_Engadin_Pacing!$B$22*4.448*2.205*(DLG_Stelvio_Engadin_Pacing!$B$26+'SectionParameter '!D$7))-DLG_Stelvio_Engadin_Pacing!D$12</f>
        <v>72.397956451742829</v>
      </c>
      <c r="E9" s="53">
        <f>E8*(0.5*'AirDensityParameter '!$B$21*'SectionParameter '!E$6*E8^2+DLG_Stelvio_Engadin_Pacing!$B$22*4.448*2.205*(DLG_Stelvio_Engadin_Pacing!$B$26+'SectionParameter '!E$7))-DLG_Stelvio_Engadin_Pacing!E$12</f>
        <v>466.67091051465991</v>
      </c>
      <c r="F9" s="53">
        <f>F8*(0.5*'AirDensityParameter '!$B$21*'SectionParameter '!F$6*F8^2+DLG_Stelvio_Engadin_Pacing!$B$22*4.448*2.205*(DLG_Stelvio_Engadin_Pacing!$B$26+'SectionParameter '!F$7))-DLG_Stelvio_Engadin_Pacing!F$12</f>
        <v>1600.3225793359711</v>
      </c>
      <c r="G9" s="53">
        <f>G8*(0.5*'AirDensityParameter '!$B$21*'SectionParameter '!G$6*G8^2+DLG_Stelvio_Engadin_Pacing!$B$22*4.448*2.205*(DLG_Stelvio_Engadin_Pacing!$B$26+'SectionParameter '!G$7))-DLG_Stelvio_Engadin_Pacing!G$12</f>
        <v>-320.74906340958211</v>
      </c>
      <c r="H9" s="53">
        <f>H8*(0.5*'AirDensityParameter '!$B$21*'SectionParameter '!H$6*H8^2+DLG_Stelvio_Engadin_Pacing!$B$22*4.448*2.205*(DLG_Stelvio_Engadin_Pacing!$B$26+'SectionParameter '!H$7))-DLG_Stelvio_Engadin_Pacing!H$12</f>
        <v>1387.2308313579556</v>
      </c>
      <c r="I9" s="53">
        <f>I8*(0.5*'AirDensityParameter '!$B$21*'SectionParameter '!I$6*I8^2+DLG_Stelvio_Engadin_Pacing!$B$22*4.448*2.205*(DLG_Stelvio_Engadin_Pacing!$B$26+'SectionParameter '!I$7))-DLG_Stelvio_Engadin_Pacing!I$12</f>
        <v>128.04740604496334</v>
      </c>
      <c r="J9" s="53">
        <f>J8*(0.5*'AirDensityParameter '!$B$21*'SectionParameter '!J$6*J8^2+DLG_Stelvio_Engadin_Pacing!$B$22*4.448*2.205*(DLG_Stelvio_Engadin_Pacing!$B$26+'SectionParameter '!J$7))-DLG_Stelvio_Engadin_Pacing!J$12</f>
        <v>1190.7210564674444</v>
      </c>
      <c r="K9" s="53">
        <f>K8*(0.5*'AirDensityParameter '!$B$21*'SectionParameter '!K$6*K8^2+DLG_Stelvio_Engadin_Pacing!$B$22*4.448*2.205*(DLG_Stelvio_Engadin_Pacing!$B$26+'SectionParameter '!K$7))-DLG_Stelvio_Engadin_Pacing!K$12</f>
        <v>-198.49399487811539</v>
      </c>
      <c r="L9" s="53">
        <f>L8*(0.5*'AirDensityParameter '!$B$21*'SectionParameter '!L$6*L8^2+DLG_Stelvio_Engadin_Pacing!$B$22*4.448*2.205*(DLG_Stelvio_Engadin_Pacing!$B$26+'SectionParameter '!L$7))-DLG_Stelvio_Engadin_Pacing!L$12</f>
        <v>381.6170520007156</v>
      </c>
      <c r="M9" s="53">
        <f>M8*(0.5*'AirDensityParameter '!$B$21*'SectionParameter '!M$6*M8^2+DLG_Stelvio_Engadin_Pacing!$B$22*4.448*2.205*(DLG_Stelvio_Engadin_Pacing!$B$26+'SectionParameter '!M$7))-DLG_Stelvio_Engadin_Pacing!M$12</f>
        <v>1215.5917045687122</v>
      </c>
    </row>
    <row r="10" spans="1:13" ht="12" customHeight="1">
      <c r="A10" s="6" t="s">
        <v>35</v>
      </c>
      <c r="B10" s="53">
        <f>0.5*'AirDensityParameter '!$B$21*'SectionParameter '!B$6*3*B8^2+DLG_Stelvio_Engadin_Pacing!$B$22*4.448*2.205*(DLG_Stelvio_Engadin_Pacing!$B$26+'SectionParameter '!B$7)</f>
        <v>207.63592401624763</v>
      </c>
      <c r="C10" s="53">
        <f>0.5*'AirDensityParameter '!$B$21*'SectionParameter '!C$6*3*C8^2+DLG_Stelvio_Engadin_Pacing!$B$22*4.448*2.205*(DLG_Stelvio_Engadin_Pacing!$B$26+'SectionParameter '!C$7)</f>
        <v>121.173357140739</v>
      </c>
      <c r="D10" s="53">
        <f>0.5*'AirDensityParameter '!$B$21*'SectionParameter '!D$6*3*D8^2+DLG_Stelvio_Engadin_Pacing!$B$22*4.448*2.205*(DLG_Stelvio_Engadin_Pacing!$B$26+'SectionParameter '!D$7)</f>
        <v>89.173766276111323</v>
      </c>
      <c r="E10" s="53">
        <f>0.5*'AirDensityParameter '!$B$21*'SectionParameter '!E$6*3*E8^2+DLG_Stelvio_Engadin_Pacing!$B$22*4.448*2.205*(DLG_Stelvio_Engadin_Pacing!$B$26+'SectionParameter '!E$7)</f>
        <v>116.72436971279502</v>
      </c>
      <c r="F10" s="53">
        <f>0.5*'AirDensityParameter '!$B$21*'SectionParameter '!F$6*3*F8^2+DLG_Stelvio_Engadin_Pacing!$B$22*4.448*2.205*(DLG_Stelvio_Engadin_Pacing!$B$26+'SectionParameter '!F$7)</f>
        <v>240.70902572472409</v>
      </c>
      <c r="G10" s="53">
        <f>0.5*'AirDensityParameter '!$B$21*'SectionParameter '!G$6*3*G8^2+DLG_Stelvio_Engadin_Pacing!$B$22*4.448*2.205*(DLG_Stelvio_Engadin_Pacing!$B$26+'SectionParameter '!G$7)</f>
        <v>61.297298285356327</v>
      </c>
      <c r="H10" s="53">
        <f>0.5*'AirDensityParameter '!$B$21*'SectionParameter '!H$6*3*H8^2+DLG_Stelvio_Engadin_Pacing!$B$22*4.448*2.205*(DLG_Stelvio_Engadin_Pacing!$B$26+'SectionParameter '!H$7)</f>
        <v>227.33624252618972</v>
      </c>
      <c r="I10" s="53">
        <f>0.5*'AirDensityParameter '!$B$21*'SectionParameter '!I$6*3*I8^2+DLG_Stelvio_Engadin_Pacing!$B$22*4.448*2.205*(DLG_Stelvio_Engadin_Pacing!$B$26+'SectionParameter '!I$7)</f>
        <v>92.050396248992683</v>
      </c>
      <c r="J10" s="53">
        <f>0.5*'AirDensityParameter '!$B$21*'SectionParameter '!J$6*3*J8^2+DLG_Stelvio_Engadin_Pacing!$B$22*4.448*2.205*(DLG_Stelvio_Engadin_Pacing!$B$26+'SectionParameter '!J$7)</f>
        <v>213.40225753348898</v>
      </c>
      <c r="K10" s="53">
        <f>0.5*'AirDensityParameter '!$B$21*'SectionParameter '!K$6*3*K8^2+DLG_Stelvio_Engadin_Pacing!$B$22*4.448*2.205*(DLG_Stelvio_Engadin_Pacing!$B$26+'SectionParameter '!K$7)</f>
        <v>69.447636187454108</v>
      </c>
      <c r="L10" s="53">
        <f>0.5*'AirDensityParameter '!$B$21*'SectionParameter '!L$6*3*L8^2+DLG_Stelvio_Engadin_Pacing!$B$22*4.448*2.205*(DLG_Stelvio_Engadin_Pacing!$B$26+'SectionParameter '!L$7)</f>
        <v>116.45503931270952</v>
      </c>
      <c r="M10" s="53">
        <f>0.5*'AirDensityParameter '!$B$21*'SectionParameter '!M$6*3*M8^2+DLG_Stelvio_Engadin_Pacing!$B$22*4.448*2.205*(DLG_Stelvio_Engadin_Pacing!$B$26+'SectionParameter '!M$7)</f>
        <v>214.22696740690682</v>
      </c>
    </row>
    <row r="11" spans="1:13" ht="12" customHeight="1">
      <c r="A11" s="6" t="s">
        <v>36</v>
      </c>
      <c r="B11" s="53">
        <f t="shared" ref="B11:M11" si="1">B8-B9/B10</f>
        <v>9.7421138279356896</v>
      </c>
      <c r="C11" s="53">
        <f t="shared" si="1"/>
        <v>11.266573526590344</v>
      </c>
      <c r="D11" s="53">
        <f t="shared" si="1"/>
        <v>14.188124944419473</v>
      </c>
      <c r="E11" s="53">
        <f t="shared" si="1"/>
        <v>11.001941054272365</v>
      </c>
      <c r="F11" s="53">
        <f t="shared" si="1"/>
        <v>8.3516303573672097</v>
      </c>
      <c r="G11" s="53">
        <f t="shared" si="1"/>
        <v>20.232678639707807</v>
      </c>
      <c r="H11" s="53">
        <f t="shared" si="1"/>
        <v>8.8978896811926376</v>
      </c>
      <c r="I11" s="53">
        <f t="shared" si="1"/>
        <v>13.608942370018699</v>
      </c>
      <c r="J11" s="53">
        <f t="shared" si="1"/>
        <v>9.4202977502213834</v>
      </c>
      <c r="K11" s="53">
        <f t="shared" si="1"/>
        <v>17.858182161050628</v>
      </c>
      <c r="L11" s="53">
        <f t="shared" si="1"/>
        <v>11.723052482289042</v>
      </c>
      <c r="M11" s="53">
        <f t="shared" si="1"/>
        <v>9.3256830861084161</v>
      </c>
    </row>
    <row r="12" spans="1:13" ht="12" customHeight="1">
      <c r="A12" s="6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</row>
    <row r="13" spans="1:13" ht="12" customHeight="1">
      <c r="A13" s="6" t="s">
        <v>37</v>
      </c>
      <c r="B13" s="53">
        <f t="shared" ref="B13:M13" si="2">B11</f>
        <v>9.7421138279356896</v>
      </c>
      <c r="C13" s="53">
        <f t="shared" si="2"/>
        <v>11.266573526590344</v>
      </c>
      <c r="D13" s="53">
        <f t="shared" si="2"/>
        <v>14.188124944419473</v>
      </c>
      <c r="E13" s="53">
        <f t="shared" si="2"/>
        <v>11.001941054272365</v>
      </c>
      <c r="F13" s="53">
        <f t="shared" si="2"/>
        <v>8.3516303573672097</v>
      </c>
      <c r="G13" s="53">
        <f t="shared" si="2"/>
        <v>20.232678639707807</v>
      </c>
      <c r="H13" s="53">
        <f t="shared" si="2"/>
        <v>8.8978896811926376</v>
      </c>
      <c r="I13" s="53">
        <f t="shared" si="2"/>
        <v>13.608942370018699</v>
      </c>
      <c r="J13" s="53">
        <f t="shared" si="2"/>
        <v>9.4202977502213834</v>
      </c>
      <c r="K13" s="53">
        <f t="shared" si="2"/>
        <v>17.858182161050628</v>
      </c>
      <c r="L13" s="53">
        <f t="shared" si="2"/>
        <v>11.723052482289042</v>
      </c>
      <c r="M13" s="53">
        <f t="shared" si="2"/>
        <v>9.3256830861084161</v>
      </c>
    </row>
    <row r="14" spans="1:13" ht="12" customHeight="1">
      <c r="A14" s="6" t="s">
        <v>34</v>
      </c>
      <c r="B14" s="53">
        <f>B13*(0.5*'AirDensityParameter '!$B$21*'SectionParameter '!B$6*B13^2+DLG_Stelvio_Engadin_Pacing!$B$22*4.448*2.205*(DLG_Stelvio_Engadin_Pacing!$B$26+'SectionParameter '!B$7))-DLG_Stelvio_Engadin_Pacing!B$12</f>
        <v>296.69595191285458</v>
      </c>
      <c r="C14" s="53">
        <f>C13*(0.5*'AirDensityParameter '!$B$21*'SectionParameter '!C$6*C13^2+DLG_Stelvio_Engadin_Pacing!$B$22*4.448*2.205*(DLG_Stelvio_Engadin_Pacing!$B$26+'SectionParameter '!C$7))-DLG_Stelvio_Engadin_Pacing!C$12</f>
        <v>103.55251577376774</v>
      </c>
      <c r="D14" s="53">
        <f>D13*(0.5*'AirDensityParameter '!$B$21*'SectionParameter '!D$6*D13^2+DLG_Stelvio_Engadin_Pacing!$B$22*4.448*2.205*(DLG_Stelvio_Engadin_Pacing!$B$26+'SectionParameter '!D$7))-DLG_Stelvio_Engadin_Pacing!D$12</f>
        <v>5.2436175565065781</v>
      </c>
      <c r="E14" s="53">
        <f>E13*(0.5*'AirDensityParameter '!$B$21*'SectionParameter '!E$6*E13^2+DLG_Stelvio_Engadin_Pacing!$B$22*4.448*2.205*(DLG_Stelvio_Engadin_Pacing!$B$26+'SectionParameter '!E$7))-DLG_Stelvio_Engadin_Pacing!E$12</f>
        <v>110.12517678526524</v>
      </c>
      <c r="F14" s="53">
        <f>F13*(0.5*'AirDensityParameter '!$B$21*'SectionParameter '!F$6*F13^2+DLG_Stelvio_Engadin_Pacing!$B$22*4.448*2.205*(DLG_Stelvio_Engadin_Pacing!$B$26+'SectionParameter '!F$7))-DLG_Stelvio_Engadin_Pacing!F$12</f>
        <v>457.77539363331266</v>
      </c>
      <c r="G14" s="53">
        <f>G13*(0.5*'AirDensityParameter '!$B$21*'SectionParameter '!G$6*G13^2+DLG_Stelvio_Engadin_Pacing!$B$22*4.448*2.205*(DLG_Stelvio_Engadin_Pacing!$B$26+'SectionParameter '!G$7))-DLG_Stelvio_Engadin_Pacing!G$12</f>
        <v>247.61759668861094</v>
      </c>
      <c r="H14" s="53">
        <f>H13*(0.5*'AirDensityParameter '!$B$21*'SectionParameter '!H$6*H13^2+DLG_Stelvio_Engadin_Pacing!$B$22*4.448*2.205*(DLG_Stelvio_Engadin_Pacing!$B$26+'SectionParameter '!H$7))-DLG_Stelvio_Engadin_Pacing!H$12</f>
        <v>391.132990404731</v>
      </c>
      <c r="I14" s="53">
        <f>I13*(0.5*'AirDensityParameter '!$B$21*'SectionParameter '!I$6*I13^2+DLG_Stelvio_Engadin_Pacing!$B$22*4.448*2.205*(DLG_Stelvio_Engadin_Pacing!$B$26+'SectionParameter '!I$7))-DLG_Stelvio_Engadin_Pacing!I$12</f>
        <v>15.19192608462626</v>
      </c>
      <c r="J14" s="53">
        <f>J13*(0.5*'AirDensityParameter '!$B$21*'SectionParameter '!J$6*J13^2+DLG_Stelvio_Engadin_Pacing!$B$22*4.448*2.205*(DLG_Stelvio_Engadin_Pacing!$B$26+'SectionParameter '!J$7))-DLG_Stelvio_Engadin_Pacing!J$12</f>
        <v>331.42117072641213</v>
      </c>
      <c r="K14" s="53">
        <f>K13*(0.5*'AirDensityParameter '!$B$21*'SectionParameter '!K$6*K13^2+DLG_Stelvio_Engadin_Pacing!$B$22*4.448*2.205*(DLG_Stelvio_Engadin_Pacing!$B$26+'SectionParameter '!K$7))-DLG_Stelvio_Engadin_Pacing!K$12</f>
        <v>70.385475074829202</v>
      </c>
      <c r="L14" s="53">
        <f>L13*(0.5*'AirDensityParameter '!$B$21*'SectionParameter '!L$6*L13^2+DLG_Stelvio_Engadin_Pacing!$B$22*4.448*2.205*(DLG_Stelvio_Engadin_Pacing!$B$26+'SectionParameter '!L$7))-DLG_Stelvio_Engadin_Pacing!L$12</f>
        <v>80.660718325446055</v>
      </c>
      <c r="M14" s="53">
        <f>M13*(0.5*'AirDensityParameter '!$B$21*'SectionParameter '!M$6*M13^2+DLG_Stelvio_Engadin_Pacing!$B$22*4.448*2.205*(DLG_Stelvio_Engadin_Pacing!$B$26+'SectionParameter '!M$7))-DLG_Stelvio_Engadin_Pacing!M$12</f>
        <v>341.93357647633809</v>
      </c>
    </row>
    <row r="15" spans="1:13" ht="12" customHeight="1">
      <c r="A15" s="6" t="s">
        <v>35</v>
      </c>
      <c r="B15" s="53">
        <f>0.5*'AirDensityParameter '!$B$21*'SectionParameter '!B$6*3*B13^2+DLG_Stelvio_Engadin_Pacing!$B$22*4.448*2.205*(DLG_Stelvio_Engadin_Pacing!$B$26+'SectionParameter '!B$7)</f>
        <v>102.24395135569976</v>
      </c>
      <c r="C15" s="53">
        <f>0.5*'AirDensityParameter '!$B$21*'SectionParameter '!C$6*3*C13^2+DLG_Stelvio_Engadin_Pacing!$B$22*4.448*2.205*(DLG_Stelvio_Engadin_Pacing!$B$26+'SectionParameter '!C$7)</f>
        <v>68.209534880548475</v>
      </c>
      <c r="D15" s="53">
        <f>0.5*'AirDensityParameter '!$B$21*'SectionParameter '!D$6*3*D13^2+DLG_Stelvio_Engadin_Pacing!$B$22*4.448*2.205*(DLG_Stelvio_Engadin_Pacing!$B$26+'SectionParameter '!D$7)</f>
        <v>76.375130243681141</v>
      </c>
      <c r="E15" s="53">
        <f>0.5*'AirDensityParameter '!$B$21*'SectionParameter '!E$6*3*E13^2+DLG_Stelvio_Engadin_Pacing!$B$22*4.448*2.205*(DLG_Stelvio_Engadin_Pacing!$B$26+'SectionParameter '!E$7)</f>
        <v>64.320901245413154</v>
      </c>
      <c r="F15" s="53">
        <f>0.5*'AirDensityParameter '!$B$21*'SectionParameter '!F$6*3*F13^2+DLG_Stelvio_Engadin_Pacing!$B$22*4.448*2.205*(DLG_Stelvio_Engadin_Pacing!$B$26+'SectionParameter '!F$7)</f>
        <v>114.93472303336692</v>
      </c>
      <c r="G15" s="53">
        <f>0.5*'AirDensityParameter '!$B$21*'SectionParameter '!G$6*3*G13^2+DLG_Stelvio_Engadin_Pacing!$B$22*4.448*2.205*(DLG_Stelvio_Engadin_Pacing!$B$26+'SectionParameter '!G$7)</f>
        <v>160.86947938569608</v>
      </c>
      <c r="H15" s="53">
        <f>0.5*'AirDensityParameter '!$B$21*'SectionParameter '!H$6*3*H13^2+DLG_Stelvio_Engadin_Pacing!$B$22*4.448*2.205*(DLG_Stelvio_Engadin_Pacing!$B$26+'SectionParameter '!H$7)</f>
        <v>109.19564586203089</v>
      </c>
      <c r="I15" s="53">
        <f>0.5*'AirDensityParameter '!$B$21*'SectionParameter '!I$6*3*I13^2+DLG_Stelvio_Engadin_Pacing!$B$22*4.448*2.205*(DLG_Stelvio_Engadin_Pacing!$B$26+'SectionParameter '!I$7)</f>
        <v>70.556496468438496</v>
      </c>
      <c r="J15" s="53">
        <f>0.5*'AirDensityParameter '!$B$21*'SectionParameter '!J$6*3*J13^2+DLG_Stelvio_Engadin_Pacing!$B$22*4.448*2.205*(DLG_Stelvio_Engadin_Pacing!$B$26+'SectionParameter '!J$7)</f>
        <v>103.01434210842433</v>
      </c>
      <c r="K15" s="53">
        <f>0.5*'AirDensityParameter '!$B$21*'SectionParameter '!K$6*3*K13^2+DLG_Stelvio_Engadin_Pacing!$B$22*4.448*2.205*(DLG_Stelvio_Engadin_Pacing!$B$26+'SectionParameter '!K$7)</f>
        <v>120.17026237257926</v>
      </c>
      <c r="L15" s="53">
        <f>0.5*'AirDensityParameter '!$B$21*'SectionParameter '!L$6*3*L13^2+DLG_Stelvio_Engadin_Pacing!$B$22*4.448*2.205*(DLG_Stelvio_Engadin_Pacing!$B$26+'SectionParameter '!L$7)</f>
        <v>69.159101153415875</v>
      </c>
      <c r="M15" s="53">
        <f>0.5*'AirDensityParameter '!$B$21*'SectionParameter '!M$6*3*M13^2+DLG_Stelvio_Engadin_Pacing!$B$22*4.448*2.205*(DLG_Stelvio_Engadin_Pacing!$B$26+'SectionParameter '!M$7)</f>
        <v>102.40215320962496</v>
      </c>
    </row>
    <row r="16" spans="1:13" ht="12" customHeight="1">
      <c r="A16" s="6" t="s">
        <v>38</v>
      </c>
      <c r="B16" s="53">
        <f t="shared" ref="B16:M16" si="3">B13-B14/B15</f>
        <v>6.840270266738905</v>
      </c>
      <c r="C16" s="53">
        <f t="shared" si="3"/>
        <v>9.7484204420529181</v>
      </c>
      <c r="D16" s="53">
        <f t="shared" si="3"/>
        <v>14.119468857814102</v>
      </c>
      <c r="E16" s="53">
        <f t="shared" si="3"/>
        <v>9.2898198828806855</v>
      </c>
      <c r="F16" s="53">
        <f t="shared" si="3"/>
        <v>4.3687139544589693</v>
      </c>
      <c r="G16" s="53">
        <f t="shared" si="3"/>
        <v>18.693433298489726</v>
      </c>
      <c r="H16" s="53">
        <f t="shared" si="3"/>
        <v>5.3159429165851089</v>
      </c>
      <c r="I16" s="53">
        <f t="shared" si="3"/>
        <v>13.393626604001009</v>
      </c>
      <c r="J16" s="53">
        <f t="shared" si="3"/>
        <v>6.2030644607286858</v>
      </c>
      <c r="K16" s="53">
        <f t="shared" si="3"/>
        <v>17.272467578381214</v>
      </c>
      <c r="L16" s="53">
        <f t="shared" si="3"/>
        <v>10.556745850476172</v>
      </c>
      <c r="M16" s="53">
        <f t="shared" si="3"/>
        <v>5.9865582165719893</v>
      </c>
    </row>
    <row r="17" spans="1:13" ht="12" customHeight="1">
      <c r="A17" s="6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</row>
    <row r="18" spans="1:13" ht="12" customHeight="1">
      <c r="A18" s="6" t="s">
        <v>37</v>
      </c>
      <c r="B18" s="53">
        <f t="shared" ref="B18:M18" si="4">B16</f>
        <v>6.840270266738905</v>
      </c>
      <c r="C18" s="53">
        <f t="shared" si="4"/>
        <v>9.7484204420529181</v>
      </c>
      <c r="D18" s="53">
        <f t="shared" si="4"/>
        <v>14.119468857814102</v>
      </c>
      <c r="E18" s="53">
        <f t="shared" si="4"/>
        <v>9.2898198828806855</v>
      </c>
      <c r="F18" s="53">
        <f t="shared" si="4"/>
        <v>4.3687139544589693</v>
      </c>
      <c r="G18" s="53">
        <f t="shared" si="4"/>
        <v>18.693433298489726</v>
      </c>
      <c r="H18" s="53">
        <f t="shared" si="4"/>
        <v>5.3159429165851089</v>
      </c>
      <c r="I18" s="53">
        <f t="shared" si="4"/>
        <v>13.393626604001009</v>
      </c>
      <c r="J18" s="53">
        <f t="shared" si="4"/>
        <v>6.2030644607286858</v>
      </c>
      <c r="K18" s="53">
        <f t="shared" si="4"/>
        <v>17.272467578381214</v>
      </c>
      <c r="L18" s="53">
        <f t="shared" si="4"/>
        <v>10.556745850476172</v>
      </c>
      <c r="M18" s="53">
        <f t="shared" si="4"/>
        <v>5.9865582165719893</v>
      </c>
    </row>
    <row r="19" spans="1:13" ht="12" customHeight="1">
      <c r="A19" s="6" t="s">
        <v>34</v>
      </c>
      <c r="B19" s="53">
        <f>B18*(0.5*'AirDensityParameter '!$B$21*'SectionParameter '!B$6*B18^2+DLG_Stelvio_Engadin_Pacing!$B$22*4.448*2.205*(DLG_Stelvio_Engadin_Pacing!$B$26+'SectionParameter '!B$7))-DLG_Stelvio_Engadin_Pacing!B$12</f>
        <v>59.861333452515851</v>
      </c>
      <c r="C19" s="53">
        <f>C18*(0.5*'AirDensityParameter '!$B$21*'SectionParameter '!C$6*C18^2+DLG_Stelvio_Engadin_Pacing!$B$22*4.448*2.205*(DLG_Stelvio_Engadin_Pacing!$B$26+'SectionParameter '!C$7))-DLG_Stelvio_Engadin_Pacing!C$12</f>
        <v>13.394693685068205</v>
      </c>
      <c r="D19" s="53">
        <f>D18*(0.5*'AirDensityParameter '!$B$21*'SectionParameter '!D$6*D18^2+DLG_Stelvio_Engadin_Pacing!$B$22*4.448*2.205*(DLG_Stelvio_Engadin_Pacing!$B$26+'SectionParameter '!D$7))-DLG_Stelvio_Engadin_Pacing!D$12</f>
        <v>3.6062041458997385E-2</v>
      </c>
      <c r="E19" s="53">
        <f>E18*(0.5*'AirDensityParameter '!$B$21*'SectionParameter '!E$6*E18^2+DLG_Stelvio_Engadin_Pacing!$B$22*4.448*2.205*(DLG_Stelvio_Engadin_Pacing!$B$26+'SectionParameter '!E$7))-DLG_Stelvio_Engadin_Pacing!E$12</f>
        <v>15.41380120782776</v>
      </c>
      <c r="F19" s="53">
        <f>F18*(0.5*'AirDensityParameter '!$B$21*'SectionParameter '!F$6*F18^2+DLG_Stelvio_Engadin_Pacing!$B$22*4.448*2.205*(DLG_Stelvio_Engadin_Pacing!$B$26+'SectionParameter '!F$7))-DLG_Stelvio_Engadin_Pacing!F$12</f>
        <v>90.270514164995859</v>
      </c>
      <c r="G19" s="53">
        <f>G18*(0.5*'AirDensityParameter '!$B$21*'SectionParameter '!G$6*G18^2+DLG_Stelvio_Engadin_Pacing!$B$22*4.448*2.205*(DLG_Stelvio_Engadin_Pacing!$B$26+'SectionParameter '!G$7))-DLG_Stelvio_Engadin_Pacing!G$12</f>
        <v>25.233763112443867</v>
      </c>
      <c r="H19" s="53">
        <f>H18*(0.5*'AirDensityParameter '!$B$21*'SectionParameter '!H$6*H18^2+DLG_Stelvio_Engadin_Pacing!$B$22*4.448*2.205*(DLG_Stelvio_Engadin_Pacing!$B$26+'SectionParameter '!H$7))-DLG_Stelvio_Engadin_Pacing!H$12</f>
        <v>80.077196947783023</v>
      </c>
      <c r="I19" s="53">
        <f>I18*(0.5*'AirDensityParameter '!$B$21*'SectionParameter '!I$6*I18^2+DLG_Stelvio_Engadin_Pacing!$B$22*4.448*2.205*(DLG_Stelvio_Engadin_Pacing!$B$26+'SectionParameter '!I$7))-DLG_Stelvio_Engadin_Pacing!I$12</f>
        <v>0.33895953377807331</v>
      </c>
      <c r="J19" s="53">
        <f>J18*(0.5*'AirDensityParameter '!$B$21*'SectionParameter '!J$6*J18^2+DLG_Stelvio_Engadin_Pacing!$B$22*4.448*2.205*(DLG_Stelvio_Engadin_Pacing!$B$26+'SectionParameter '!J$7))-DLG_Stelvio_Engadin_Pacing!J$12</f>
        <v>70.000510023239599</v>
      </c>
      <c r="K19" s="53">
        <f>K18*(0.5*'AirDensityParameter '!$B$21*'SectionParameter '!K$6*K18^2+DLG_Stelvio_Engadin_Pacing!$B$22*4.448*2.205*(DLG_Stelvio_Engadin_Pacing!$B$26+'SectionParameter '!K$7))-DLG_Stelvio_Engadin_Pacing!K$12</f>
        <v>3.2726793710623774</v>
      </c>
      <c r="L19" s="53">
        <f>L18*(0.5*'AirDensityParameter '!$B$21*'SectionParameter '!L$6*L18^2+DLG_Stelvio_Engadin_Pacing!$B$22*4.448*2.205*(DLG_Stelvio_Engadin_Pacing!$B$26+'SectionParameter '!L$7))-DLG_Stelvio_Engadin_Pacing!L$12</f>
        <v>8.3269864793096531</v>
      </c>
      <c r="M19" s="53">
        <f>M18*(0.5*'AirDensityParameter '!$B$21*'SectionParameter '!M$6*M18^2+DLG_Stelvio_Engadin_Pacing!$B$22*4.448*2.205*(DLG_Stelvio_Engadin_Pacing!$B$26+'SectionParameter '!M$7))-DLG_Stelvio_Engadin_Pacing!M$12</f>
        <v>74.183571254372566</v>
      </c>
    </row>
    <row r="20" spans="1:13" ht="12" customHeight="1">
      <c r="A20" s="6" t="s">
        <v>35</v>
      </c>
      <c r="B20" s="53">
        <f>0.5*'AirDensityParameter '!$B$21*'SectionParameter '!B$6*3*B18^2+DLG_Stelvio_Engadin_Pacing!$B$22*4.448*2.205*(DLG_Stelvio_Engadin_Pacing!$B$26+'SectionParameter '!B$7)</f>
        <v>63.260479081589367</v>
      </c>
      <c r="C20" s="53">
        <f>0.5*'AirDensityParameter '!$B$21*'SectionParameter '!C$6*3*C18^2+DLG_Stelvio_Engadin_Pacing!$B$22*4.448*2.205*(DLG_Stelvio_Engadin_Pacing!$B$26+'SectionParameter '!C$7)</f>
        <v>50.978429836718817</v>
      </c>
      <c r="D20" s="53">
        <f>0.5*'AirDensityParameter '!$B$21*'SectionParameter '!D$6*3*D18^2+DLG_Stelvio_Engadin_Pacing!$B$22*4.448*2.205*(DLG_Stelvio_Engadin_Pacing!$B$26+'SectionParameter '!D$7)</f>
        <v>75.325466264209325</v>
      </c>
      <c r="E20" s="53">
        <f>0.5*'AirDensityParameter '!$B$21*'SectionParameter '!E$6*3*E18^2+DLG_Stelvio_Engadin_Pacing!$B$22*4.448*2.205*(DLG_Stelvio_Engadin_Pacing!$B$26+'SectionParameter '!E$7)</f>
        <v>46.807951342608654</v>
      </c>
      <c r="F20" s="53">
        <f>0.5*'AirDensityParameter '!$B$21*'SectionParameter '!F$6*3*F18^2+DLG_Stelvio_Engadin_Pacing!$B$22*4.448*2.205*(DLG_Stelvio_Engadin_Pacing!$B$26+'SectionParameter '!F$7)</f>
        <v>73.889784366624284</v>
      </c>
      <c r="G20" s="53">
        <f>0.5*'AirDensityParameter '!$B$21*'SectionParameter '!G$6*3*G18^2+DLG_Stelvio_Engadin_Pacing!$B$22*4.448*2.205*(DLG_Stelvio_Engadin_Pacing!$B$26+'SectionParameter '!G$7)</f>
        <v>128.50883440410695</v>
      </c>
      <c r="H20" s="53">
        <f>0.5*'AirDensityParameter '!$B$21*'SectionParameter '!H$6*3*H18^2+DLG_Stelvio_Engadin_Pacing!$B$22*4.448*2.205*(DLG_Stelvio_Engadin_Pacing!$B$26+'SectionParameter '!H$7)</f>
        <v>67.948882383220933</v>
      </c>
      <c r="I20" s="53">
        <f>0.5*'AirDensityParameter '!$B$21*'SectionParameter '!I$6*3*I18^2+DLG_Stelvio_Engadin_Pacing!$B$22*4.448*2.205*(DLG_Stelvio_Engadin_Pacing!$B$26+'SectionParameter '!I$7)</f>
        <v>67.416355035275387</v>
      </c>
      <c r="J20" s="53">
        <f>0.5*'AirDensityParameter '!$B$21*'SectionParameter '!J$6*3*J18^2+DLG_Stelvio_Engadin_Pacing!$B$22*4.448*2.205*(DLG_Stelvio_Engadin_Pacing!$B$26+'SectionParameter '!J$7)</f>
        <v>62.293513340235805</v>
      </c>
      <c r="K20" s="53">
        <f>0.5*'AirDensityParameter '!$B$21*'SectionParameter '!K$6*3*K18^2+DLG_Stelvio_Engadin_Pacing!$B$22*4.448*2.205*(DLG_Stelvio_Engadin_Pacing!$B$26+'SectionParameter '!K$7)</f>
        <v>109.05702698953678</v>
      </c>
      <c r="L20" s="53">
        <f>0.5*'AirDensityParameter '!$B$21*'SectionParameter '!L$6*3*L18^2+DLG_Stelvio_Engadin_Pacing!$B$22*4.448*2.205*(DLG_Stelvio_Engadin_Pacing!$B$26+'SectionParameter '!L$7)</f>
        <v>55.124751430193761</v>
      </c>
      <c r="M20" s="53">
        <f>0.5*'AirDensityParameter '!$B$21*'SectionParameter '!M$6*3*M18^2+DLG_Stelvio_Engadin_Pacing!$B$22*4.448*2.205*(DLG_Stelvio_Engadin_Pacing!$B$26+'SectionParameter '!M$7)</f>
        <v>60.980161475276141</v>
      </c>
    </row>
    <row r="21" spans="1:13" ht="12" customHeight="1">
      <c r="A21" s="6" t="s">
        <v>39</v>
      </c>
      <c r="B21" s="53">
        <f t="shared" ref="B21:M21" si="5">B18-B19/B20</f>
        <v>5.8940027973555242</v>
      </c>
      <c r="C21" s="53">
        <f t="shared" si="5"/>
        <v>9.4856682598462339</v>
      </c>
      <c r="D21" s="53">
        <f t="shared" si="5"/>
        <v>14.118990108152833</v>
      </c>
      <c r="E21" s="53">
        <f t="shared" si="5"/>
        <v>8.9605211042392714</v>
      </c>
      <c r="F21" s="53">
        <f t="shared" si="5"/>
        <v>3.1470225536951757</v>
      </c>
      <c r="G21" s="53">
        <f t="shared" si="5"/>
        <v>18.497075100787193</v>
      </c>
      <c r="H21" s="53">
        <f t="shared" si="5"/>
        <v>4.1374511719209313</v>
      </c>
      <c r="I21" s="53">
        <f t="shared" si="5"/>
        <v>13.388598750839847</v>
      </c>
      <c r="J21" s="53">
        <f t="shared" si="5"/>
        <v>5.0793437670360762</v>
      </c>
      <c r="K21" s="53">
        <f t="shared" si="5"/>
        <v>17.242458697143544</v>
      </c>
      <c r="L21" s="53">
        <f t="shared" si="5"/>
        <v>10.405688725259846</v>
      </c>
      <c r="M21" s="53">
        <f t="shared" si="5"/>
        <v>4.7700384590037901</v>
      </c>
    </row>
    <row r="22" spans="1:13" ht="12" customHeight="1">
      <c r="A22" s="6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</row>
    <row r="23" spans="1:13" ht="12" customHeight="1">
      <c r="A23" s="6" t="s">
        <v>37</v>
      </c>
      <c r="B23" s="53">
        <f t="shared" ref="B23:M23" si="6">B21</f>
        <v>5.8940027973555242</v>
      </c>
      <c r="C23" s="53">
        <f t="shared" si="6"/>
        <v>9.4856682598462339</v>
      </c>
      <c r="D23" s="53">
        <f t="shared" si="6"/>
        <v>14.118990108152833</v>
      </c>
      <c r="E23" s="53">
        <f t="shared" si="6"/>
        <v>8.9605211042392714</v>
      </c>
      <c r="F23" s="53">
        <f t="shared" si="6"/>
        <v>3.1470225536951757</v>
      </c>
      <c r="G23" s="53">
        <f t="shared" si="6"/>
        <v>18.497075100787193</v>
      </c>
      <c r="H23" s="53">
        <f t="shared" si="6"/>
        <v>4.1374511719209313</v>
      </c>
      <c r="I23" s="53">
        <f t="shared" si="6"/>
        <v>13.388598750839847</v>
      </c>
      <c r="J23" s="53">
        <f t="shared" si="6"/>
        <v>5.0793437670360762</v>
      </c>
      <c r="K23" s="53">
        <f t="shared" si="6"/>
        <v>17.242458697143544</v>
      </c>
      <c r="L23" s="53">
        <f t="shared" si="6"/>
        <v>10.405688725259846</v>
      </c>
      <c r="M23" s="53">
        <f t="shared" si="6"/>
        <v>4.7700384590037901</v>
      </c>
    </row>
    <row r="24" spans="1:13" ht="12" customHeight="1">
      <c r="A24" s="6" t="s">
        <v>34</v>
      </c>
      <c r="B24" s="53">
        <f>B23*(0.5*'AirDensityParameter '!$B$21*'SectionParameter '!B$6*B23^2+DLG_Stelvio_Engadin_Pacing!$B$22*4.448*2.205*(DLG_Stelvio_Engadin_Pacing!$B$26+'SectionParameter '!B$7))-DLG_Stelvio_Engadin_Pacing!B$12</f>
        <v>4.7332316260109906</v>
      </c>
      <c r="C24" s="53">
        <f>C23*(0.5*'AirDensityParameter '!$B$21*'SectionParameter '!C$6*C23^2+DLG_Stelvio_Engadin_Pacing!$B$22*4.448*2.205*(DLG_Stelvio_Engadin_Pacing!$B$26+'SectionParameter '!C$7))-DLG_Stelvio_Engadin_Pacing!C$12</f>
        <v>0.36022652121954479</v>
      </c>
      <c r="D24" s="53">
        <f>D23*(0.5*'AirDensityParameter '!$B$21*'SectionParameter '!D$6*D23^2+DLG_Stelvio_Engadin_Pacing!$B$22*4.448*2.205*(DLG_Stelvio_Engadin_Pacing!$B$26+'SectionParameter '!D$7))-DLG_Stelvio_Engadin_Pacing!D$12</f>
        <v>1.7478282003935419E-6</v>
      </c>
      <c r="E24" s="53">
        <f>E23*(0.5*'AirDensityParameter '!$B$21*'SectionParameter '!E$6*E23^2+DLG_Stelvio_Engadin_Pacing!$B$22*4.448*2.205*(DLG_Stelvio_Engadin_Pacing!$B$26+'SectionParameter '!E$7))-DLG_Stelvio_Engadin_Pacing!E$12</f>
        <v>0.50179985156032103</v>
      </c>
      <c r="F24" s="53">
        <f>F23*(0.5*'AirDensityParameter '!$B$21*'SectionParameter '!F$6*F23^2+DLG_Stelvio_Engadin_Pacing!$B$22*4.448*2.205*(DLG_Stelvio_Engadin_Pacing!$B$26+'SectionParameter '!F$7))-DLG_Stelvio_Engadin_Pacing!F$12</f>
        <v>4.7900543044709423</v>
      </c>
      <c r="G24" s="53">
        <f>G23*(0.5*'AirDensityParameter '!$B$21*'SectionParameter '!G$6*G23^2+DLG_Stelvio_Engadin_Pacing!$B$22*4.448*2.205*(DLG_Stelvio_Engadin_Pacing!$B$26+'SectionParameter '!G$7))-DLG_Stelvio_Engadin_Pacing!G$12</f>
        <v>0.38791104423221512</v>
      </c>
      <c r="H24" s="53">
        <f>H23*(0.5*'AirDensityParameter '!$B$21*'SectionParameter '!H$6*H23^2+DLG_Stelvio_Engadin_Pacing!$B$22*4.448*2.205*(DLG_Stelvio_Engadin_Pacing!$B$26+'SectionParameter '!H$7))-DLG_Stelvio_Engadin_Pacing!H$12</f>
        <v>5.5392681307850751</v>
      </c>
      <c r="I24" s="53">
        <f>I23*(0.5*'AirDensityParameter '!$B$21*'SectionParameter '!I$6*I23^2+DLG_Stelvio_Engadin_Pacing!$B$22*4.448*2.205*(DLG_Stelvio_Engadin_Pacing!$B$26+'SectionParameter '!I$7))-DLG_Stelvio_Engadin_Pacing!I$12</f>
        <v>1.8284256517375752E-4</v>
      </c>
      <c r="J24" s="53">
        <f>J23*(0.5*'AirDensityParameter '!$B$21*'SectionParameter '!J$6*J23^2+DLG_Stelvio_Engadin_Pacing!$B$22*4.448*2.205*(DLG_Stelvio_Engadin_Pacing!$B$26+'SectionParameter '!J$7))-DLG_Stelvio_Engadin_Pacing!J$12</f>
        <v>5.9625554753435779</v>
      </c>
      <c r="K24" s="53">
        <f>K23*(0.5*'AirDensityParameter '!$B$21*'SectionParameter '!K$6*K23^2+DLG_Stelvio_Engadin_Pacing!$B$22*4.448*2.205*(DLG_Stelvio_Engadin_Pacing!$B$26+'SectionParameter '!K$7))-DLG_Stelvio_Engadin_Pacing!K$12</f>
        <v>8.3959666525714738E-3</v>
      </c>
      <c r="L24" s="53">
        <f>L23*(0.5*'AirDensityParameter '!$B$21*'SectionParameter '!L$6*L23^2+DLG_Stelvio_Engadin_Pacing!$B$22*4.448*2.205*(DLG_Stelvio_Engadin_Pacing!$B$26+'SectionParameter '!L$7))-DLG_Stelvio_Engadin_Pacing!L$12</f>
        <v>0.129480505487237</v>
      </c>
      <c r="M24" s="53">
        <f>M23*(0.5*'AirDensityParameter '!$B$21*'SectionParameter '!M$6*M23^2+DLG_Stelvio_Engadin_Pacing!$B$22*4.448*2.205*(DLG_Stelvio_Engadin_Pacing!$B$26+'SectionParameter '!M$7))-DLG_Stelvio_Engadin_Pacing!M$12</f>
        <v>6.6913527715311147</v>
      </c>
    </row>
    <row r="25" spans="1:13" ht="12" customHeight="1">
      <c r="A25" s="6" t="s">
        <v>35</v>
      </c>
      <c r="B25" s="53">
        <f>0.5*'AirDensityParameter '!$B$21*'SectionParameter '!B$6*3*B23^2+DLG_Stelvio_Engadin_Pacing!$B$22*4.448*2.205*(DLG_Stelvio_Engadin_Pacing!$B$26+'SectionParameter '!B$7)</f>
        <v>53.498280863966656</v>
      </c>
      <c r="C25" s="53">
        <f>0.5*'AirDensityParameter '!$B$21*'SectionParameter '!C$6*3*C23^2+DLG_Stelvio_Engadin_Pacing!$B$22*4.448*2.205*(DLG_Stelvio_Engadin_Pacing!$B$26+'SectionParameter '!C$7)</f>
        <v>48.248910092617656</v>
      </c>
      <c r="D25" s="53">
        <f>0.5*'AirDensityParameter '!$B$21*'SectionParameter '!D$6*3*D23^2+DLG_Stelvio_Engadin_Pacing!$B$22*4.448*2.205*(DLG_Stelvio_Engadin_Pacing!$B$26+'SectionParameter '!D$7)</f>
        <v>75.318164668769114</v>
      </c>
      <c r="E25" s="53">
        <f>0.5*'AirDensityParameter '!$B$21*'SectionParameter '!E$6*3*E23^2+DLG_Stelvio_Engadin_Pacing!$B$22*4.448*2.205*(DLG_Stelvio_Engadin_Pacing!$B$26+'SectionParameter '!E$7)</f>
        <v>43.7784847080163</v>
      </c>
      <c r="F25" s="53">
        <f>0.5*'AirDensityParameter '!$B$21*'SectionParameter '!F$6*3*F23^2+DLG_Stelvio_Engadin_Pacing!$B$22*4.448*2.205*(DLG_Stelvio_Engadin_Pacing!$B$26+'SectionParameter '!F$7)</f>
        <v>66.451160213772923</v>
      </c>
      <c r="G25" s="53">
        <f>0.5*'AirDensityParameter '!$B$21*'SectionParameter '!G$6*3*G23^2+DLG_Stelvio_Engadin_Pacing!$B$22*4.448*2.205*(DLG_Stelvio_Engadin_Pacing!$B$26+'SectionParameter '!G$7)</f>
        <v>124.56472052000984</v>
      </c>
      <c r="H25" s="53">
        <f>0.5*'AirDensityParameter '!$B$21*'SectionParameter '!H$6*3*H23^2+DLG_Stelvio_Engadin_Pacing!$B$22*4.448*2.205*(DLG_Stelvio_Engadin_Pacing!$B$26+'SectionParameter '!H$7)</f>
        <v>58.923328556660792</v>
      </c>
      <c r="I25" s="53">
        <f>0.5*'AirDensityParameter '!$B$21*'SectionParameter '!I$6*3*I23^2+DLG_Stelvio_Engadin_Pacing!$B$22*4.448*2.205*(DLG_Stelvio_Engadin_Pacing!$B$26+'SectionParameter '!I$7)</f>
        <v>67.343627722732293</v>
      </c>
      <c r="J25" s="53">
        <f>0.5*'AirDensityParameter '!$B$21*'SectionParameter '!J$6*3*J23^2+DLG_Stelvio_Engadin_Pacing!$B$22*4.448*2.205*(DLG_Stelvio_Engadin_Pacing!$B$26+'SectionParameter '!J$7)</f>
        <v>52.022347505181294</v>
      </c>
      <c r="K25" s="53">
        <f>0.5*'AirDensityParameter '!$B$21*'SectionParameter '!K$6*3*K23^2+DLG_Stelvio_Engadin_Pacing!$B$22*4.448*2.205*(DLG_Stelvio_Engadin_Pacing!$B$26+'SectionParameter '!K$7)</f>
        <v>108.49762365758039</v>
      </c>
      <c r="L25" s="53">
        <f>0.5*'AirDensityParameter '!$B$21*'SectionParameter '!L$6*3*L23^2+DLG_Stelvio_Engadin_Pacing!$B$22*4.448*2.205*(DLG_Stelvio_Engadin_Pacing!$B$26+'SectionParameter '!L$7)</f>
        <v>53.414534389369862</v>
      </c>
      <c r="M25" s="53">
        <f>0.5*'AirDensityParameter '!$B$21*'SectionParameter '!M$6*3*M23^2+DLG_Stelvio_Engadin_Pacing!$B$22*4.448*2.205*(DLG_Stelvio_Engadin_Pacing!$B$26+'SectionParameter '!M$7)</f>
        <v>50.378996218533558</v>
      </c>
    </row>
    <row r="26" spans="1:13" ht="12" customHeight="1">
      <c r="A26" s="6" t="s">
        <v>40</v>
      </c>
      <c r="B26" s="53">
        <f t="shared" ref="B26:M26" si="7">B23-B24/B25</f>
        <v>5.8055283351938991</v>
      </c>
      <c r="C26" s="53">
        <f t="shared" si="7"/>
        <v>9.4782022565618469</v>
      </c>
      <c r="D26" s="53">
        <f t="shared" si="7"/>
        <v>14.118990084946901</v>
      </c>
      <c r="E26" s="53">
        <f t="shared" si="7"/>
        <v>8.9490588561759328</v>
      </c>
      <c r="F26" s="53">
        <f t="shared" si="7"/>
        <v>3.074938721162209</v>
      </c>
      <c r="G26" s="53">
        <f t="shared" si="7"/>
        <v>18.493960968289542</v>
      </c>
      <c r="H26" s="53">
        <f t="shared" si="7"/>
        <v>4.0434431064149488</v>
      </c>
      <c r="I26" s="53">
        <f t="shared" si="7"/>
        <v>13.388596035771304</v>
      </c>
      <c r="J26" s="53">
        <f t="shared" si="7"/>
        <v>4.9647284956904354</v>
      </c>
      <c r="K26" s="53">
        <f t="shared" si="7"/>
        <v>17.242381313267568</v>
      </c>
      <c r="L26" s="53">
        <f t="shared" si="7"/>
        <v>10.403264656474684</v>
      </c>
      <c r="M26" s="53">
        <f t="shared" si="7"/>
        <v>4.6372181713087866</v>
      </c>
    </row>
    <row r="27" spans="1:13" ht="12" customHeight="1">
      <c r="A27" s="6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</row>
    <row r="28" spans="1:13" ht="12" customHeight="1">
      <c r="A28" s="6" t="s">
        <v>37</v>
      </c>
      <c r="B28" s="53">
        <f t="shared" ref="B28:M28" si="8">B26</f>
        <v>5.8055283351938991</v>
      </c>
      <c r="C28" s="53">
        <f t="shared" si="8"/>
        <v>9.4782022565618469</v>
      </c>
      <c r="D28" s="53">
        <f t="shared" si="8"/>
        <v>14.118990084946901</v>
      </c>
      <c r="E28" s="53">
        <f t="shared" si="8"/>
        <v>8.9490588561759328</v>
      </c>
      <c r="F28" s="53">
        <f t="shared" si="8"/>
        <v>3.074938721162209</v>
      </c>
      <c r="G28" s="53">
        <f t="shared" si="8"/>
        <v>18.493960968289542</v>
      </c>
      <c r="H28" s="53">
        <f t="shared" si="8"/>
        <v>4.0434431064149488</v>
      </c>
      <c r="I28" s="53">
        <f t="shared" si="8"/>
        <v>13.388596035771304</v>
      </c>
      <c r="J28" s="53">
        <f t="shared" si="8"/>
        <v>4.9647284956904354</v>
      </c>
      <c r="K28" s="53">
        <f t="shared" si="8"/>
        <v>17.242381313267568</v>
      </c>
      <c r="L28" s="53">
        <f t="shared" si="8"/>
        <v>10.403264656474684</v>
      </c>
      <c r="M28" s="53">
        <f t="shared" si="8"/>
        <v>4.6372181713087866</v>
      </c>
    </row>
    <row r="29" spans="1:13" ht="12" customHeight="1">
      <c r="A29" s="6" t="s">
        <v>34</v>
      </c>
      <c r="B29" s="53">
        <f>B28*(0.5*'AirDensityParameter '!$B$21*'SectionParameter '!B$6*B28^2+DLG_Stelvio_Engadin_Pacing!$B$22*4.448*2.205*(DLG_Stelvio_Engadin_Pacing!$B$26+'SectionParameter '!B$7))-DLG_Stelvio_Engadin_Pacing!B$12</f>
        <v>3.7190091226165123E-2</v>
      </c>
      <c r="C29" s="53">
        <f>C28*(0.5*'AirDensityParameter '!$B$21*'SectionParameter '!C$6*C28^2+DLG_Stelvio_Engadin_Pacing!$B$22*4.448*2.205*(DLG_Stelvio_Engadin_Pacing!$B$26+'SectionParameter '!C$7))-DLG_Stelvio_Engadin_Pacing!C$12</f>
        <v>2.8549507612751768E-4</v>
      </c>
      <c r="D29" s="53">
        <f>D28*(0.5*'AirDensityParameter '!$B$21*'SectionParameter '!D$6*D28^2+DLG_Stelvio_Engadin_Pacing!$B$22*4.448*2.205*(DLG_Stelvio_Engadin_Pacing!$B$26+'SectionParameter '!D$7))-DLG_Stelvio_Engadin_Pacing!D$12</f>
        <v>-6.3948846218409017E-14</v>
      </c>
      <c r="E29" s="53">
        <f>E28*(0.5*'AirDensityParameter '!$B$21*'SectionParameter '!E$6*E28^2+DLG_Stelvio_Engadin_Pacing!$B$22*4.448*2.205*(DLG_Stelvio_Engadin_Pacing!$B$26+'SectionParameter '!E$7))-DLG_Stelvio_Engadin_Pacing!E$12</f>
        <v>5.9318849881151436E-4</v>
      </c>
      <c r="F29" s="53">
        <f>F28*(0.5*'AirDensityParameter '!$B$21*'SectionParameter '!F$6*F28^2+DLG_Stelvio_Engadin_Pacing!$B$22*4.448*2.205*(DLG_Stelvio_Engadin_Pacing!$B$26+'SectionParameter '!F$7))-DLG_Stelvio_Engadin_Pacing!F$12</f>
        <v>1.3146390418285137E-2</v>
      </c>
      <c r="G29" s="53">
        <f>G28*(0.5*'AirDensityParameter '!$B$21*'SectionParameter '!G$6*G28^2+DLG_Stelvio_Engadin_Pacing!$B$22*4.448*2.205*(DLG_Stelvio_Engadin_Pacing!$B$26+'SectionParameter '!G$7))-DLG_Stelvio_Engadin_Pacing!G$12</f>
        <v>9.6877105576709255E-5</v>
      </c>
      <c r="H29" s="53">
        <f>H28*(0.5*'AirDensityParameter '!$B$21*'SectionParameter '!H$6*H28^2+DLG_Stelvio_Engadin_Pacing!$B$22*4.448*2.205*(DLG_Stelvio_Engadin_Pacing!$B$26+'SectionParameter '!H$7))-DLG_Stelvio_Engadin_Pacing!H$12</f>
        <v>2.9398211441446165E-2</v>
      </c>
      <c r="I29" s="53">
        <f>I28*(0.5*'AirDensityParameter '!$B$21*'SectionParameter '!I$6*I28^2+DLG_Stelvio_Engadin_Pacing!$B$22*4.448*2.205*(DLG_Stelvio_Engadin_Pacing!$B$26+'SectionParameter '!I$7))-DLG_Stelvio_Engadin_Pacing!I$12</f>
        <v>5.326228347257711E-11</v>
      </c>
      <c r="J29" s="53">
        <f>J28*(0.5*'AirDensityParameter '!$B$21*'SectionParameter '!J$6*J28^2+DLG_Stelvio_Engadin_Pacing!$B$22*4.448*2.205*(DLG_Stelvio_Engadin_Pacing!$B$26+'SectionParameter '!J$7))-DLG_Stelvio_Engadin_Pacing!J$12</f>
        <v>5.365042559384392E-2</v>
      </c>
      <c r="K29" s="53">
        <f>K28*(0.5*'AirDensityParameter '!$B$21*'SectionParameter '!K$6*K28^2+DLG_Stelvio_Engadin_Pacing!$B$22*4.448*2.205*(DLG_Stelvio_Engadin_Pacing!$B$26+'SectionParameter '!K$7))-DLG_Stelvio_Engadin_Pacing!K$12</f>
        <v>5.5765685402775489E-8</v>
      </c>
      <c r="L29" s="53">
        <f>L28*(0.5*'AirDensityParameter '!$B$21*'SectionParameter '!L$6*L28^2+DLG_Stelvio_Engadin_Pacing!$B$22*4.448*2.205*(DLG_Stelvio_Engadin_Pacing!$B$26+'SectionParameter '!L$7))-DLG_Stelvio_Engadin_Pacing!L$12</f>
        <v>3.3021384439280155E-5</v>
      </c>
      <c r="M29" s="53">
        <f>M28*(0.5*'AirDensityParameter '!$B$21*'SectionParameter '!M$6*M28^2+DLG_Stelvio_Engadin_Pacing!$B$22*4.448*2.205*(DLG_Stelvio_Engadin_Pacing!$B$26+'SectionParameter '!M$7))-DLG_Stelvio_Engadin_Pacing!M$12</f>
        <v>6.7539915115929716E-2</v>
      </c>
    </row>
    <row r="30" spans="1:13" ht="12" customHeight="1">
      <c r="A30" s="6" t="s">
        <v>35</v>
      </c>
      <c r="B30" s="53">
        <f>0.5*'AirDensityParameter '!$B$21*'SectionParameter '!B$6*3*B28^2+DLG_Stelvio_Engadin_Pacing!$B$22*4.448*2.205*(DLG_Stelvio_Engadin_Pacing!$B$26+'SectionParameter '!B$7)</f>
        <v>52.659698080864786</v>
      </c>
      <c r="C30" s="53">
        <f>0.5*'AirDensityParameter '!$B$21*'SectionParameter '!C$6*3*C28^2+DLG_Stelvio_Engadin_Pacing!$B$22*4.448*2.205*(DLG_Stelvio_Engadin_Pacing!$B$26+'SectionParameter '!C$7)</f>
        <v>48.17244143753652</v>
      </c>
      <c r="D30" s="53">
        <f>0.5*'AirDensityParameter '!$B$21*'SectionParameter '!D$6*3*D28^2+DLG_Stelvio_Engadin_Pacing!$B$22*4.448*2.205*(DLG_Stelvio_Engadin_Pacing!$B$26+'SectionParameter '!D$7)</f>
        <v>75.31816431485251</v>
      </c>
      <c r="E30" s="53">
        <f>0.5*'AirDensityParameter '!$B$21*'SectionParameter '!E$6*3*E28^2+DLG_Stelvio_Engadin_Pacing!$B$22*4.448*2.205*(DLG_Stelvio_Engadin_Pacing!$B$26+'SectionParameter '!E$7)</f>
        <v>43.67500378971647</v>
      </c>
      <c r="F30" s="53">
        <f>0.5*'AirDensityParameter '!$B$21*'SectionParameter '!F$6*3*F28^2+DLG_Stelvio_Engadin_Pacing!$B$22*4.448*2.205*(DLG_Stelvio_Engadin_Pacing!$B$26+'SectionParameter '!F$7)</f>
        <v>66.087810580815969</v>
      </c>
      <c r="G30" s="53">
        <f>0.5*'AirDensityParameter '!$B$21*'SectionParameter '!G$6*3*G28^2+DLG_Stelvio_Engadin_Pacing!$B$22*4.448*2.205*(DLG_Stelvio_Engadin_Pacing!$B$26+'SectionParameter '!G$7)</f>
        <v>124.50250455007068</v>
      </c>
      <c r="H30" s="53">
        <f>0.5*'AirDensityParameter '!$B$21*'SectionParameter '!H$6*3*H28^2+DLG_Stelvio_Engadin_Pacing!$B$22*4.448*2.205*(DLG_Stelvio_Engadin_Pacing!$B$26+'SectionParameter '!H$7)</f>
        <v>58.300274899975975</v>
      </c>
      <c r="I30" s="53">
        <f>0.5*'AirDensityParameter '!$B$21*'SectionParameter '!I$6*3*I28^2+DLG_Stelvio_Engadin_Pacing!$B$22*4.448*2.205*(DLG_Stelvio_Engadin_Pacing!$B$26+'SectionParameter '!I$7)</f>
        <v>67.343588456957633</v>
      </c>
      <c r="J30" s="53">
        <f>0.5*'AirDensityParameter '!$B$21*'SectionParameter '!J$6*3*J28^2+DLG_Stelvio_Engadin_Pacing!$B$22*4.448*2.205*(DLG_Stelvio_Engadin_Pacing!$B$26+'SectionParameter '!J$7)</f>
        <v>51.089712163965828</v>
      </c>
      <c r="K30" s="53">
        <f>0.5*'AirDensityParameter '!$B$21*'SectionParameter '!K$6*3*K28^2+DLG_Stelvio_Engadin_Pacing!$B$22*4.448*2.205*(DLG_Stelvio_Engadin_Pacing!$B$26+'SectionParameter '!K$7)</f>
        <v>108.49618238213367</v>
      </c>
      <c r="L30" s="53">
        <f>0.5*'AirDensityParameter '!$B$21*'SectionParameter '!L$6*3*L28^2+DLG_Stelvio_Engadin_Pacing!$B$22*4.448*2.205*(DLG_Stelvio_Engadin_Pacing!$B$26+'SectionParameter '!L$7)</f>
        <v>53.387290853655855</v>
      </c>
      <c r="M30" s="53">
        <f>0.5*'AirDensityParameter '!$B$21*'SectionParameter '!M$6*3*M28^2+DLG_Stelvio_Engadin_Pacing!$B$22*4.448*2.205*(DLG_Stelvio_Engadin_Pacing!$B$26+'SectionParameter '!M$7)</f>
        <v>49.36674813921087</v>
      </c>
    </row>
    <row r="31" spans="1:13" ht="12" customHeight="1">
      <c r="A31" s="6" t="s">
        <v>41</v>
      </c>
      <c r="B31" s="53">
        <f t="shared" ref="B31:M31" si="9">B28-B29/B30</f>
        <v>5.8048221007758993</v>
      </c>
      <c r="C31" s="53">
        <f t="shared" si="9"/>
        <v>9.4781963300389727</v>
      </c>
      <c r="D31" s="53">
        <f t="shared" si="9"/>
        <v>14.118990084946901</v>
      </c>
      <c r="E31" s="53">
        <f t="shared" si="9"/>
        <v>8.9490452742996336</v>
      </c>
      <c r="F31" s="53">
        <f t="shared" si="9"/>
        <v>3.0747397980884568</v>
      </c>
      <c r="G31" s="53">
        <f t="shared" si="9"/>
        <v>18.493960190175834</v>
      </c>
      <c r="H31" s="53">
        <f t="shared" si="9"/>
        <v>4.0429388513065145</v>
      </c>
      <c r="I31" s="53">
        <f t="shared" si="9"/>
        <v>13.388596035770513</v>
      </c>
      <c r="J31" s="53">
        <f t="shared" si="9"/>
        <v>4.9636783737907137</v>
      </c>
      <c r="K31" s="53">
        <f t="shared" si="9"/>
        <v>17.242381312753579</v>
      </c>
      <c r="L31" s="53">
        <f t="shared" si="9"/>
        <v>10.403264037949491</v>
      </c>
      <c r="M31" s="53">
        <f t="shared" si="9"/>
        <v>4.6358500456440073</v>
      </c>
    </row>
    <row r="32" spans="1:13" ht="12" customHeight="1">
      <c r="A32" s="6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</row>
    <row r="33" spans="1:13" ht="12" customHeight="1">
      <c r="A33" s="6" t="s">
        <v>37</v>
      </c>
      <c r="B33" s="53">
        <f t="shared" ref="B33:M33" si="10">B31</f>
        <v>5.8048221007758993</v>
      </c>
      <c r="C33" s="53">
        <f t="shared" si="10"/>
        <v>9.4781963300389727</v>
      </c>
      <c r="D33" s="53">
        <f t="shared" si="10"/>
        <v>14.118990084946901</v>
      </c>
      <c r="E33" s="53">
        <f t="shared" si="10"/>
        <v>8.9490452742996336</v>
      </c>
      <c r="F33" s="53">
        <f t="shared" si="10"/>
        <v>3.0747397980884568</v>
      </c>
      <c r="G33" s="53">
        <f t="shared" si="10"/>
        <v>18.493960190175834</v>
      </c>
      <c r="H33" s="53">
        <f t="shared" si="10"/>
        <v>4.0429388513065145</v>
      </c>
      <c r="I33" s="53">
        <f t="shared" si="10"/>
        <v>13.388596035770513</v>
      </c>
      <c r="J33" s="53">
        <f t="shared" si="10"/>
        <v>4.9636783737907137</v>
      </c>
      <c r="K33" s="53">
        <f t="shared" si="10"/>
        <v>17.242381312753579</v>
      </c>
      <c r="L33" s="53">
        <f t="shared" si="10"/>
        <v>10.403264037949491</v>
      </c>
      <c r="M33" s="53">
        <f t="shared" si="10"/>
        <v>4.6358500456440073</v>
      </c>
    </row>
    <row r="34" spans="1:13" ht="12" customHeight="1">
      <c r="A34" s="6" t="s">
        <v>34</v>
      </c>
      <c r="B34" s="53">
        <f>B33*(0.5*'AirDensityParameter '!$B$21*'SectionParameter '!B$6*B33^2+DLG_Stelvio_Engadin_Pacing!$B$22*4.448*2.205*(DLG_Stelvio_Engadin_Pacing!$B$26+'SectionParameter '!B$7))-DLG_Stelvio_Engadin_Pacing!B$12</f>
        <v>2.3457484985556221E-6</v>
      </c>
      <c r="C34" s="53">
        <f>C33*(0.5*'AirDensityParameter '!$B$21*'SectionParameter '!C$6*C33^2+DLG_Stelvio_Engadin_Pacing!$B$22*4.448*2.205*(DLG_Stelvio_Engadin_Pacing!$B$26+'SectionParameter '!C$7))-DLG_Stelvio_Engadin_Pacing!C$12</f>
        <v>1.7985257727559656E-10</v>
      </c>
      <c r="D34" s="53">
        <f>D33*(0.5*'AirDensityParameter '!$B$21*'SectionParameter '!D$6*D33^2+DLG_Stelvio_Engadin_Pacing!$B$22*4.448*2.205*(DLG_Stelvio_Engadin_Pacing!$B$26+'SectionParameter '!D$7))-DLG_Stelvio_Engadin_Pacing!D$12</f>
        <v>-6.3948846218409017E-14</v>
      </c>
      <c r="E34" s="53">
        <f>E33*(0.5*'AirDensityParameter '!$B$21*'SectionParameter '!E$6*E33^2+DLG_Stelvio_Engadin_Pacing!$B$22*4.448*2.205*(DLG_Stelvio_Engadin_Pacing!$B$26+'SectionParameter '!E$7))-DLG_Stelvio_Engadin_Pacing!E$12</f>
        <v>8.3213080870336853E-10</v>
      </c>
      <c r="F34" s="53">
        <f>F33*(0.5*'AirDensityParameter '!$B$21*'SectionParameter '!F$6*F33^2+DLG_Stelvio_Engadin_Pacing!$B$22*4.448*2.205*(DLG_Stelvio_Engadin_Pacing!$B$26+'SectionParameter '!F$7))-DLG_Stelvio_Engadin_Pacing!F$12</f>
        <v>9.8572769502425217E-8</v>
      </c>
      <c r="G34" s="53">
        <f>G33*(0.5*'AirDensityParameter '!$B$21*'SectionParameter '!G$6*G33^2+DLG_Stelvio_Engadin_Pacing!$B$22*4.448*2.205*(DLG_Stelvio_Engadin_Pacing!$B$26+'SectionParameter '!G$7))-DLG_Stelvio_Engadin_Pacing!G$12</f>
        <v>6.0254023992456496E-12</v>
      </c>
      <c r="H34" s="53">
        <f>H33*(0.5*'AirDensityParameter '!$B$21*'SectionParameter '!H$6*H33^2+DLG_Stelvio_Engadin_Pacing!$B$22*4.448*2.205*(DLG_Stelvio_Engadin_Pacing!$B$26+'SectionParameter '!H$7))-DLG_Stelvio_Engadin_Pacing!H$12</f>
        <v>8.329011507157702E-7</v>
      </c>
      <c r="I34" s="53">
        <f>I33*(0.5*'AirDensityParameter '!$B$21*'SectionParameter '!I$6*I33^2+DLG_Stelvio_Engadin_Pacing!$B$22*4.448*2.205*(DLG_Stelvio_Engadin_Pacing!$B$26+'SectionParameter '!I$7))-DLG_Stelvio_Engadin_Pacing!I$12</f>
        <v>5.6843418860808015E-14</v>
      </c>
      <c r="J34" s="53">
        <f>J33*(0.5*'AirDensityParameter '!$B$21*'SectionParameter '!J$6*J33^2+DLG_Stelvio_Engadin_Pacing!$B$22*4.448*2.205*(DLG_Stelvio_Engadin_Pacing!$B$26+'SectionParameter '!J$7))-DLG_Stelvio_Engadin_Pacing!J$12</f>
        <v>4.435104585809313E-6</v>
      </c>
      <c r="K34" s="53">
        <f>K33*(0.5*'AirDensityParameter '!$B$21*'SectionParameter '!K$6*K33^2+DLG_Stelvio_Engadin_Pacing!$B$22*4.448*2.205*(DLG_Stelvio_Engadin_Pacing!$B$26+'SectionParameter '!K$7))-DLG_Stelvio_Engadin_Pacing!K$12</f>
        <v>-1.9895196601282805E-13</v>
      </c>
      <c r="L34" s="53">
        <f>L33*(0.5*'AirDensityParameter '!$B$21*'SectionParameter '!L$6*L33^2+DLG_Stelvio_Engadin_Pacing!$B$22*4.448*2.205*(DLG_Stelvio_Engadin_Pacing!$B$26+'SectionParameter '!L$7))-DLG_Stelvio_Engadin_Pacing!L$12</f>
        <v>2.1884716261411086E-12</v>
      </c>
      <c r="M34" s="53">
        <f>M33*(0.5*'AirDensityParameter '!$B$21*'SectionParameter '!M$6*M33^2+DLG_Stelvio_Engadin_Pacing!$B$22*4.448*2.205*(DLG_Stelvio_Engadin_Pacing!$B$26+'SectionParameter '!M$7))-DLG_Stelvio_Engadin_Pacing!M$12</f>
        <v>7.0311497495367803E-6</v>
      </c>
    </row>
    <row r="35" spans="1:13" ht="12" customHeight="1">
      <c r="A35" s="6" t="s">
        <v>35</v>
      </c>
      <c r="B35" s="53">
        <f>0.5*'AirDensityParameter '!$B$21*'SectionParameter '!B$6*3*B33^2+DLG_Stelvio_Engadin_Pacing!$B$22*4.448*2.205*(DLG_Stelvio_Engadin_Pacing!$B$26+'SectionParameter '!B$7)</f>
        <v>52.653055241353158</v>
      </c>
      <c r="C35" s="53">
        <f>0.5*'AirDensityParameter '!$B$21*'SectionParameter '!C$6*3*C33^2+DLG_Stelvio_Engadin_Pacing!$B$22*4.448*2.205*(DLG_Stelvio_Engadin_Pacing!$B$26+'SectionParameter '!C$7)</f>
        <v>48.172380760537834</v>
      </c>
      <c r="D35" s="53">
        <f>0.5*'AirDensityParameter '!$B$21*'SectionParameter '!D$6*3*D33^2+DLG_Stelvio_Engadin_Pacing!$B$22*4.448*2.205*(DLG_Stelvio_Engadin_Pacing!$B$26+'SectionParameter '!D$7)</f>
        <v>75.31816431485251</v>
      </c>
      <c r="E35" s="53">
        <f>0.5*'AirDensityParameter '!$B$21*'SectionParameter '!E$6*3*E33^2+DLG_Stelvio_Engadin_Pacing!$B$22*4.448*2.205*(DLG_Stelvio_Engadin_Pacing!$B$26+'SectionParameter '!E$7)</f>
        <v>43.674881251410611</v>
      </c>
      <c r="F35" s="53">
        <f>0.5*'AirDensityParameter '!$B$21*'SectionParameter '!F$6*3*F33^2+DLG_Stelvio_Engadin_Pacing!$B$22*4.448*2.205*(DLG_Stelvio_Engadin_Pacing!$B$26+'SectionParameter '!F$7)</f>
        <v>66.086819527252288</v>
      </c>
      <c r="G35" s="53">
        <f>0.5*'AirDensityParameter '!$B$21*'SectionParameter '!G$6*3*G33^2+DLG_Stelvio_Engadin_Pacing!$B$22*4.448*2.205*(DLG_Stelvio_Engadin_Pacing!$B$26+'SectionParameter '!G$7)</f>
        <v>124.50248900576656</v>
      </c>
      <c r="H35" s="53">
        <f>0.5*'AirDensityParameter '!$B$21*'SectionParameter '!H$6*3*H33^2+DLG_Stelvio_Engadin_Pacing!$B$22*4.448*2.205*(DLG_Stelvio_Engadin_Pacing!$B$26+'SectionParameter '!H$7)</f>
        <v>58.296971477564341</v>
      </c>
      <c r="I35" s="53">
        <f>0.5*'AirDensityParameter '!$B$21*'SectionParameter '!I$6*3*I33^2+DLG_Stelvio_Engadin_Pacing!$B$22*4.448*2.205*(DLG_Stelvio_Engadin_Pacing!$B$26+'SectionParameter '!I$7)</f>
        <v>67.343588456946208</v>
      </c>
      <c r="J35" s="53">
        <f>0.5*'AirDensityParameter '!$B$21*'SectionParameter '!J$6*3*J33^2+DLG_Stelvio_Engadin_Pacing!$B$22*4.448*2.205*(DLG_Stelvio_Engadin_Pacing!$B$26+'SectionParameter '!J$7)</f>
        <v>51.081265624123425</v>
      </c>
      <c r="K35" s="53">
        <f>0.5*'AirDensityParameter '!$B$21*'SectionParameter '!K$6*3*K33^2+DLG_Stelvio_Engadin_Pacing!$B$22*4.448*2.205*(DLG_Stelvio_Engadin_Pacing!$B$26+'SectionParameter '!K$7)</f>
        <v>108.49618237256064</v>
      </c>
      <c r="L35" s="53">
        <f>0.5*'AirDensityParameter '!$B$21*'SectionParameter '!L$6*3*L33^2+DLG_Stelvio_Engadin_Pacing!$B$22*4.448*2.205*(DLG_Stelvio_Engadin_Pacing!$B$26+'SectionParameter '!L$7)</f>
        <v>53.3872839030075</v>
      </c>
      <c r="M35" s="53">
        <f>0.5*'AirDensityParameter '!$B$21*'SectionParameter '!M$6*3*M33^2+DLG_Stelvio_Engadin_Pacing!$B$22*4.448*2.205*(DLG_Stelvio_Engadin_Pacing!$B$26+'SectionParameter '!M$7)</f>
        <v>49.356470130116364</v>
      </c>
    </row>
    <row r="36" spans="1:13" ht="12" customHeight="1">
      <c r="A36" s="6" t="s">
        <v>42</v>
      </c>
      <c r="B36" s="53">
        <f t="shared" ref="B36:M36" si="11">B33-B34/B35</f>
        <v>5.8048220562248565</v>
      </c>
      <c r="C36" s="53">
        <f t="shared" si="11"/>
        <v>9.4781963300352388</v>
      </c>
      <c r="D36" s="53">
        <f t="shared" si="11"/>
        <v>14.118990084946901</v>
      </c>
      <c r="E36" s="53">
        <f t="shared" si="11"/>
        <v>8.9490452742805804</v>
      </c>
      <c r="F36" s="53">
        <f t="shared" si="11"/>
        <v>3.0747397965968921</v>
      </c>
      <c r="G36" s="53">
        <f t="shared" si="11"/>
        <v>18.493960190175784</v>
      </c>
      <c r="H36" s="53">
        <f t="shared" si="11"/>
        <v>4.0429388370193031</v>
      </c>
      <c r="I36" s="53">
        <f t="shared" si="11"/>
        <v>13.388596035770513</v>
      </c>
      <c r="J36" s="53">
        <f t="shared" si="11"/>
        <v>4.9636782869662284</v>
      </c>
      <c r="K36" s="53">
        <f t="shared" si="11"/>
        <v>17.242381312753583</v>
      </c>
      <c r="L36" s="53">
        <f t="shared" si="11"/>
        <v>10.40326403794945</v>
      </c>
      <c r="M36" s="53">
        <f t="shared" si="11"/>
        <v>4.6358499031875118</v>
      </c>
    </row>
    <row r="37" spans="1:13" ht="12" customHeight="1">
      <c r="A37" s="6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</row>
    <row r="38" spans="1:13" ht="12" customHeight="1">
      <c r="A38" s="6" t="s">
        <v>37</v>
      </c>
      <c r="B38" s="53">
        <f t="shared" ref="B38:M38" si="12">B36</f>
        <v>5.8048220562248565</v>
      </c>
      <c r="C38" s="53">
        <f t="shared" si="12"/>
        <v>9.4781963300352388</v>
      </c>
      <c r="D38" s="53">
        <f t="shared" si="12"/>
        <v>14.118990084946901</v>
      </c>
      <c r="E38" s="53">
        <f t="shared" si="12"/>
        <v>8.9490452742805804</v>
      </c>
      <c r="F38" s="53">
        <f t="shared" si="12"/>
        <v>3.0747397965968921</v>
      </c>
      <c r="G38" s="53">
        <f t="shared" si="12"/>
        <v>18.493960190175784</v>
      </c>
      <c r="H38" s="53">
        <f t="shared" si="12"/>
        <v>4.0429388370193031</v>
      </c>
      <c r="I38" s="53">
        <f t="shared" si="12"/>
        <v>13.388596035770513</v>
      </c>
      <c r="J38" s="53">
        <f t="shared" si="12"/>
        <v>4.9636782869662284</v>
      </c>
      <c r="K38" s="53">
        <f t="shared" si="12"/>
        <v>17.242381312753583</v>
      </c>
      <c r="L38" s="53">
        <f t="shared" si="12"/>
        <v>10.40326403794945</v>
      </c>
      <c r="M38" s="53">
        <f t="shared" si="12"/>
        <v>4.6358499031875118</v>
      </c>
    </row>
    <row r="39" spans="1:13" ht="12" customHeight="1">
      <c r="A39" s="6" t="s">
        <v>34</v>
      </c>
      <c r="B39" s="53">
        <f>B38*(0.5*'AirDensityParameter '!$B$21*'SectionParameter '!B$6*B38^2+DLG_Stelvio_Engadin_Pacing!$B$22*4.448*2.205*(DLG_Stelvio_Engadin_Pacing!$B$26+'SectionParameter '!B$7))-DLG_Stelvio_Engadin_Pacing!B$12</f>
        <v>0</v>
      </c>
      <c r="C39" s="53">
        <f>C38*(0.5*'AirDensityParameter '!$B$21*'SectionParameter '!C$6*C38^2+DLG_Stelvio_Engadin_Pacing!$B$22*4.448*2.205*(DLG_Stelvio_Engadin_Pacing!$B$26+'SectionParameter '!C$7))-DLG_Stelvio_Engadin_Pacing!C$12</f>
        <v>0</v>
      </c>
      <c r="D39" s="53">
        <f>D38*(0.5*'AirDensityParameter '!$B$21*'SectionParameter '!D$6*D38^2+DLG_Stelvio_Engadin_Pacing!$B$22*4.448*2.205*(DLG_Stelvio_Engadin_Pacing!$B$26+'SectionParameter '!D$7))-DLG_Stelvio_Engadin_Pacing!D$12</f>
        <v>-6.3948846218409017E-14</v>
      </c>
      <c r="E39" s="53">
        <f>E38*(0.5*'AirDensityParameter '!$B$21*'SectionParameter '!E$6*E38^2+DLG_Stelvio_Engadin_Pacing!$B$22*4.448*2.205*(DLG_Stelvio_Engadin_Pacing!$B$26+'SectionParameter '!E$7))-DLG_Stelvio_Engadin_Pacing!E$12</f>
        <v>0</v>
      </c>
      <c r="F39" s="53">
        <f>F38*(0.5*'AirDensityParameter '!$B$21*'SectionParameter '!F$6*F38^2+DLG_Stelvio_Engadin_Pacing!$B$22*4.448*2.205*(DLG_Stelvio_Engadin_Pacing!$B$26+'SectionParameter '!F$7))-DLG_Stelvio_Engadin_Pacing!F$12</f>
        <v>0</v>
      </c>
      <c r="G39" s="53">
        <f>G38*(0.5*'AirDensityParameter '!$B$21*'SectionParameter '!G$6*G38^2+DLG_Stelvio_Engadin_Pacing!$B$22*4.448*2.205*(DLG_Stelvio_Engadin_Pacing!$B$26+'SectionParameter '!G$7))-DLG_Stelvio_Engadin_Pacing!G$12</f>
        <v>-8.5265128291212022E-14</v>
      </c>
      <c r="H39" s="53">
        <f>H38*(0.5*'AirDensityParameter '!$B$21*'SectionParameter '!H$6*H38^2+DLG_Stelvio_Engadin_Pacing!$B$22*4.448*2.205*(DLG_Stelvio_Engadin_Pacing!$B$26+'SectionParameter '!H$7))-DLG_Stelvio_Engadin_Pacing!H$12</f>
        <v>0</v>
      </c>
      <c r="I39" s="53">
        <f>I38*(0.5*'AirDensityParameter '!$B$21*'SectionParameter '!I$6*I38^2+DLG_Stelvio_Engadin_Pacing!$B$22*4.448*2.205*(DLG_Stelvio_Engadin_Pacing!$B$26+'SectionParameter '!I$7))-DLG_Stelvio_Engadin_Pacing!I$12</f>
        <v>5.6843418860808015E-14</v>
      </c>
      <c r="J39" s="53">
        <f>J38*(0.5*'AirDensityParameter '!$B$21*'SectionParameter '!J$6*J38^2+DLG_Stelvio_Engadin_Pacing!$B$22*4.448*2.205*(DLG_Stelvio_Engadin_Pacing!$B$26+'SectionParameter '!J$7))-DLG_Stelvio_Engadin_Pacing!J$12</f>
        <v>0</v>
      </c>
      <c r="K39" s="53">
        <f>K38*(0.5*'AirDensityParameter '!$B$21*'SectionParameter '!K$6*K38^2+DLG_Stelvio_Engadin_Pacing!$B$22*4.448*2.205*(DLG_Stelvio_Engadin_Pacing!$B$26+'SectionParameter '!K$7))-DLG_Stelvio_Engadin_Pacing!K$12</f>
        <v>1.7408297026122455E-13</v>
      </c>
      <c r="L39" s="53">
        <f>L38*(0.5*'AirDensityParameter '!$B$21*'SectionParameter '!L$6*L38^2+DLG_Stelvio_Engadin_Pacing!$B$22*4.448*2.205*(DLG_Stelvio_Engadin_Pacing!$B$26+'SectionParameter '!L$7))-DLG_Stelvio_Engadin_Pacing!L$12</f>
        <v>0</v>
      </c>
      <c r="M39" s="53">
        <f>M38*(0.5*'AirDensityParameter '!$B$21*'SectionParameter '!M$6*M38^2+DLG_Stelvio_Engadin_Pacing!$B$22*4.448*2.205*(DLG_Stelvio_Engadin_Pacing!$B$26+'SectionParameter '!M$7))-DLG_Stelvio_Engadin_Pacing!M$12</f>
        <v>0</v>
      </c>
    </row>
    <row r="40" spans="1:13" ht="12" customHeight="1">
      <c r="A40" s="6" t="s">
        <v>35</v>
      </c>
      <c r="B40" s="53">
        <f>0.5*'AirDensityParameter '!$B$21*'SectionParameter '!B$6*3*B38^2+DLG_Stelvio_Engadin_Pacing!$B$22*4.448*2.205*(DLG_Stelvio_Engadin_Pacing!$B$26+'SectionParameter '!B$7)</f>
        <v>52.653054822331626</v>
      </c>
      <c r="C40" s="53">
        <f>0.5*'AirDensityParameter '!$B$21*'SectionParameter '!C$6*3*C38^2+DLG_Stelvio_Engadin_Pacing!$B$22*4.448*2.205*(DLG_Stelvio_Engadin_Pacing!$B$26+'SectionParameter '!C$7)</f>
        <v>48.172380760499614</v>
      </c>
      <c r="D40" s="53">
        <f>0.5*'AirDensityParameter '!$B$21*'SectionParameter '!D$6*3*D38^2+DLG_Stelvio_Engadin_Pacing!$B$22*4.448*2.205*(DLG_Stelvio_Engadin_Pacing!$B$26+'SectionParameter '!D$7)</f>
        <v>75.31816431485251</v>
      </c>
      <c r="E40" s="53">
        <f>0.5*'AirDensityParameter '!$B$21*'SectionParameter '!E$6*3*E38^2+DLG_Stelvio_Engadin_Pacing!$B$22*4.448*2.205*(DLG_Stelvio_Engadin_Pacing!$B$26+'SectionParameter '!E$7)</f>
        <v>43.674881251238709</v>
      </c>
      <c r="F40" s="53">
        <f>0.5*'AirDensityParameter '!$B$21*'SectionParameter '!F$6*3*F38^2+DLG_Stelvio_Engadin_Pacing!$B$22*4.448*2.205*(DLG_Stelvio_Engadin_Pacing!$B$26+'SectionParameter '!F$7)</f>
        <v>66.086819519821404</v>
      </c>
      <c r="G40" s="53">
        <f>0.5*'AirDensityParameter '!$B$21*'SectionParameter '!G$6*3*G38^2+DLG_Stelvio_Engadin_Pacing!$B$22*4.448*2.205*(DLG_Stelvio_Engadin_Pacing!$B$26+'SectionParameter '!G$7)</f>
        <v>124.5024890057656</v>
      </c>
      <c r="H40" s="53">
        <f>0.5*'AirDensityParameter '!$B$21*'SectionParameter '!H$6*3*H38^2+DLG_Stelvio_Engadin_Pacing!$B$22*4.448*2.205*(DLG_Stelvio_Engadin_Pacing!$B$26+'SectionParameter '!H$7)</f>
        <v>58.296971383973322</v>
      </c>
      <c r="I40" s="53">
        <f>0.5*'AirDensityParameter '!$B$21*'SectionParameter '!I$6*3*I38^2+DLG_Stelvio_Engadin_Pacing!$B$22*4.448*2.205*(DLG_Stelvio_Engadin_Pacing!$B$26+'SectionParameter '!I$7)</f>
        <v>67.343588456946208</v>
      </c>
      <c r="J40" s="53">
        <f>0.5*'AirDensityParameter '!$B$21*'SectionParameter '!J$6*3*J38^2+DLG_Stelvio_Engadin_Pacing!$B$22*4.448*2.205*(DLG_Stelvio_Engadin_Pacing!$B$26+'SectionParameter '!J$7)</f>
        <v>51.081264925834112</v>
      </c>
      <c r="K40" s="53">
        <f>0.5*'AirDensityParameter '!$B$21*'SectionParameter '!K$6*3*K38^2+DLG_Stelvio_Engadin_Pacing!$B$22*4.448*2.205*(DLG_Stelvio_Engadin_Pacing!$B$26+'SectionParameter '!K$7)</f>
        <v>108.4961823725607</v>
      </c>
      <c r="L40" s="53">
        <f>0.5*'AirDensityParameter '!$B$21*'SectionParameter '!L$6*3*L38^2+DLG_Stelvio_Engadin_Pacing!$B$22*4.448*2.205*(DLG_Stelvio_Engadin_Pacing!$B$26+'SectionParameter '!L$7)</f>
        <v>53.387283903007038</v>
      </c>
      <c r="M40" s="53">
        <f>0.5*'AirDensityParameter '!$B$21*'SectionParameter '!M$6*3*M38^2+DLG_Stelvio_Engadin_Pacing!$B$22*4.448*2.205*(DLG_Stelvio_Engadin_Pacing!$B$26+'SectionParameter '!M$7)</f>
        <v>49.356469060073493</v>
      </c>
    </row>
    <row r="41" spans="1:13" ht="12" customHeight="1">
      <c r="A41" s="6" t="s">
        <v>43</v>
      </c>
      <c r="B41" s="53">
        <f t="shared" ref="B41:M41" si="13">B38-B39/B40</f>
        <v>5.8048220562248565</v>
      </c>
      <c r="C41" s="53">
        <f t="shared" si="13"/>
        <v>9.4781963300352388</v>
      </c>
      <c r="D41" s="53">
        <f t="shared" si="13"/>
        <v>14.118990084946901</v>
      </c>
      <c r="E41" s="53">
        <f t="shared" si="13"/>
        <v>8.9490452742805804</v>
      </c>
      <c r="F41" s="53">
        <f t="shared" si="13"/>
        <v>3.0747397965968921</v>
      </c>
      <c r="G41" s="53">
        <f t="shared" si="13"/>
        <v>18.493960190175784</v>
      </c>
      <c r="H41" s="53">
        <f t="shared" si="13"/>
        <v>4.0429388370193031</v>
      </c>
      <c r="I41" s="53">
        <f t="shared" si="13"/>
        <v>13.388596035770513</v>
      </c>
      <c r="J41" s="53">
        <f t="shared" si="13"/>
        <v>4.9636782869662284</v>
      </c>
      <c r="K41" s="53">
        <f t="shared" si="13"/>
        <v>17.242381312753583</v>
      </c>
      <c r="L41" s="53">
        <f t="shared" si="13"/>
        <v>10.40326403794945</v>
      </c>
      <c r="M41" s="53">
        <f t="shared" si="13"/>
        <v>4.6358499031875118</v>
      </c>
    </row>
    <row r="42" spans="1:13" ht="12" customHeight="1">
      <c r="A42" s="6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</row>
    <row r="43" spans="1:13" ht="12" customHeight="1">
      <c r="A43" s="6" t="s">
        <v>37</v>
      </c>
      <c r="B43" s="53">
        <f t="shared" ref="B43:M43" si="14">B41</f>
        <v>5.8048220562248565</v>
      </c>
      <c r="C43" s="53">
        <f t="shared" si="14"/>
        <v>9.4781963300352388</v>
      </c>
      <c r="D43" s="53">
        <f t="shared" si="14"/>
        <v>14.118990084946901</v>
      </c>
      <c r="E43" s="53">
        <f t="shared" si="14"/>
        <v>8.9490452742805804</v>
      </c>
      <c r="F43" s="53">
        <f t="shared" si="14"/>
        <v>3.0747397965968921</v>
      </c>
      <c r="G43" s="53">
        <f t="shared" si="14"/>
        <v>18.493960190175784</v>
      </c>
      <c r="H43" s="53">
        <f t="shared" si="14"/>
        <v>4.0429388370193031</v>
      </c>
      <c r="I43" s="53">
        <f t="shared" si="14"/>
        <v>13.388596035770513</v>
      </c>
      <c r="J43" s="53">
        <f t="shared" si="14"/>
        <v>4.9636782869662284</v>
      </c>
      <c r="K43" s="53">
        <f t="shared" si="14"/>
        <v>17.242381312753583</v>
      </c>
      <c r="L43" s="53">
        <f t="shared" si="14"/>
        <v>10.40326403794945</v>
      </c>
      <c r="M43" s="53">
        <f t="shared" si="14"/>
        <v>4.6358499031875118</v>
      </c>
    </row>
    <row r="44" spans="1:13" ht="12" customHeight="1">
      <c r="A44" s="6" t="s">
        <v>34</v>
      </c>
      <c r="B44" s="53">
        <f>B43*(0.5*'AirDensityParameter '!$B$21*'SectionParameter '!B$6*B43^2+DLG_Stelvio_Engadin_Pacing!$B$22*4.448*2.205*(DLG_Stelvio_Engadin_Pacing!$B$26+'SectionParameter '!B$7))-DLG_Stelvio_Engadin_Pacing!B$12</f>
        <v>0</v>
      </c>
      <c r="C44" s="53">
        <f>C43*(0.5*'AirDensityParameter '!$B$21*'SectionParameter '!C$6*C43^2+DLG_Stelvio_Engadin_Pacing!$B$22*4.448*2.205*(DLG_Stelvio_Engadin_Pacing!$B$26+'SectionParameter '!C$7))-DLG_Stelvio_Engadin_Pacing!C$12</f>
        <v>0</v>
      </c>
      <c r="D44" s="53">
        <f>D43*(0.5*'AirDensityParameter '!$B$21*'SectionParameter '!D$6*D43^2+DLG_Stelvio_Engadin_Pacing!$B$22*4.448*2.205*(DLG_Stelvio_Engadin_Pacing!$B$26+'SectionParameter '!D$7))-DLG_Stelvio_Engadin_Pacing!D$12</f>
        <v>-6.3948846218409017E-14</v>
      </c>
      <c r="E44" s="53">
        <f>E43*(0.5*'AirDensityParameter '!$B$21*'SectionParameter '!E$6*E43^2+DLG_Stelvio_Engadin_Pacing!$B$22*4.448*2.205*(DLG_Stelvio_Engadin_Pacing!$B$26+'SectionParameter '!E$7))-DLG_Stelvio_Engadin_Pacing!E$12</f>
        <v>0</v>
      </c>
      <c r="F44" s="53">
        <f>F43*(0.5*'AirDensityParameter '!$B$21*'SectionParameter '!F$6*F43^2+DLG_Stelvio_Engadin_Pacing!$B$22*4.448*2.205*(DLG_Stelvio_Engadin_Pacing!$B$26+'SectionParameter '!F$7))-DLG_Stelvio_Engadin_Pacing!F$12</f>
        <v>0</v>
      </c>
      <c r="G44" s="53">
        <f>G43*(0.5*'AirDensityParameter '!$B$21*'SectionParameter '!G$6*G43^2+DLG_Stelvio_Engadin_Pacing!$B$22*4.448*2.205*(DLG_Stelvio_Engadin_Pacing!$B$26+'SectionParameter '!G$7))-DLG_Stelvio_Engadin_Pacing!G$12</f>
        <v>-8.5265128291212022E-14</v>
      </c>
      <c r="H44" s="53">
        <f>H43*(0.5*'AirDensityParameter '!$B$21*'SectionParameter '!H$6*H43^2+DLG_Stelvio_Engadin_Pacing!$B$22*4.448*2.205*(DLG_Stelvio_Engadin_Pacing!$B$26+'SectionParameter '!H$7))-DLG_Stelvio_Engadin_Pacing!H$12</f>
        <v>0</v>
      </c>
      <c r="I44" s="53">
        <f>I43*(0.5*'AirDensityParameter '!$B$21*'SectionParameter '!I$6*I43^2+DLG_Stelvio_Engadin_Pacing!$B$22*4.448*2.205*(DLG_Stelvio_Engadin_Pacing!$B$26+'SectionParameter '!I$7))-DLG_Stelvio_Engadin_Pacing!I$12</f>
        <v>5.6843418860808015E-14</v>
      </c>
      <c r="J44" s="53">
        <f>J43*(0.5*'AirDensityParameter '!$B$21*'SectionParameter '!J$6*J43^2+DLG_Stelvio_Engadin_Pacing!$B$22*4.448*2.205*(DLG_Stelvio_Engadin_Pacing!$B$26+'SectionParameter '!J$7))-DLG_Stelvio_Engadin_Pacing!J$12</f>
        <v>0</v>
      </c>
      <c r="K44" s="53">
        <f>K43*(0.5*'AirDensityParameter '!$B$21*'SectionParameter '!K$6*K43^2+DLG_Stelvio_Engadin_Pacing!$B$22*4.448*2.205*(DLG_Stelvio_Engadin_Pacing!$B$26+'SectionParameter '!K$7))-DLG_Stelvio_Engadin_Pacing!K$12</f>
        <v>1.7408297026122455E-13</v>
      </c>
      <c r="L44" s="53">
        <f>L43*(0.5*'AirDensityParameter '!$B$21*'SectionParameter '!L$6*L43^2+DLG_Stelvio_Engadin_Pacing!$B$22*4.448*2.205*(DLG_Stelvio_Engadin_Pacing!$B$26+'SectionParameter '!L$7))-DLG_Stelvio_Engadin_Pacing!L$12</f>
        <v>0</v>
      </c>
      <c r="M44" s="53">
        <f>M43*(0.5*'AirDensityParameter '!$B$21*'SectionParameter '!M$6*M43^2+DLG_Stelvio_Engadin_Pacing!$B$22*4.448*2.205*(DLG_Stelvio_Engadin_Pacing!$B$26+'SectionParameter '!M$7))-DLG_Stelvio_Engadin_Pacing!M$12</f>
        <v>0</v>
      </c>
    </row>
    <row r="45" spans="1:13" ht="12" customHeight="1">
      <c r="A45" s="6" t="s">
        <v>35</v>
      </c>
      <c r="B45" s="53">
        <f>0.5*'AirDensityParameter '!$B$21*'SectionParameter '!B$6*3*B43^2+DLG_Stelvio_Engadin_Pacing!$B$22*4.448*2.205*(DLG_Stelvio_Engadin_Pacing!$B$26+'SectionParameter '!B$7)</f>
        <v>52.653054822331626</v>
      </c>
      <c r="C45" s="53">
        <f>0.5*'AirDensityParameter '!$B$21*'SectionParameter '!C$6*3*C43^2+DLG_Stelvio_Engadin_Pacing!$B$22*4.448*2.205*(DLG_Stelvio_Engadin_Pacing!$B$26+'SectionParameter '!C$7)</f>
        <v>48.172380760499614</v>
      </c>
      <c r="D45" s="53">
        <f>0.5*'AirDensityParameter '!$B$21*'SectionParameter '!D$6*3*D43^2+DLG_Stelvio_Engadin_Pacing!$B$22*4.448*2.205*(DLG_Stelvio_Engadin_Pacing!$B$26+'SectionParameter '!D$7)</f>
        <v>75.31816431485251</v>
      </c>
      <c r="E45" s="53">
        <f>0.5*'AirDensityParameter '!$B$21*'SectionParameter '!E$6*3*E43^2+DLG_Stelvio_Engadin_Pacing!$B$22*4.448*2.205*(DLG_Stelvio_Engadin_Pacing!$B$26+'SectionParameter '!E$7)</f>
        <v>43.674881251238709</v>
      </c>
      <c r="F45" s="53">
        <f>0.5*'AirDensityParameter '!$B$21*'SectionParameter '!F$6*3*F43^2+DLG_Stelvio_Engadin_Pacing!$B$22*4.448*2.205*(DLG_Stelvio_Engadin_Pacing!$B$26+'SectionParameter '!F$7)</f>
        <v>66.086819519821404</v>
      </c>
      <c r="G45" s="53">
        <f>0.5*'AirDensityParameter '!$B$21*'SectionParameter '!G$6*3*G43^2+DLG_Stelvio_Engadin_Pacing!$B$22*4.448*2.205*(DLG_Stelvio_Engadin_Pacing!$B$26+'SectionParameter '!G$7)</f>
        <v>124.5024890057656</v>
      </c>
      <c r="H45" s="53">
        <f>0.5*'AirDensityParameter '!$B$21*'SectionParameter '!H$6*3*H43^2+DLG_Stelvio_Engadin_Pacing!$B$22*4.448*2.205*(DLG_Stelvio_Engadin_Pacing!$B$26+'SectionParameter '!H$7)</f>
        <v>58.296971383973322</v>
      </c>
      <c r="I45" s="53">
        <f>0.5*'AirDensityParameter '!$B$21*'SectionParameter '!I$6*3*I43^2+DLG_Stelvio_Engadin_Pacing!$B$22*4.448*2.205*(DLG_Stelvio_Engadin_Pacing!$B$26+'SectionParameter '!I$7)</f>
        <v>67.343588456946208</v>
      </c>
      <c r="J45" s="53">
        <f>0.5*'AirDensityParameter '!$B$21*'SectionParameter '!J$6*3*J43^2+DLG_Stelvio_Engadin_Pacing!$B$22*4.448*2.205*(DLG_Stelvio_Engadin_Pacing!$B$26+'SectionParameter '!J$7)</f>
        <v>51.081264925834112</v>
      </c>
      <c r="K45" s="53">
        <f>0.5*'AirDensityParameter '!$B$21*'SectionParameter '!K$6*3*K43^2+DLG_Stelvio_Engadin_Pacing!$B$22*4.448*2.205*(DLG_Stelvio_Engadin_Pacing!$B$26+'SectionParameter '!K$7)</f>
        <v>108.4961823725607</v>
      </c>
      <c r="L45" s="53">
        <f>0.5*'AirDensityParameter '!$B$21*'SectionParameter '!L$6*3*L43^2+DLG_Stelvio_Engadin_Pacing!$B$22*4.448*2.205*(DLG_Stelvio_Engadin_Pacing!$B$26+'SectionParameter '!L$7)</f>
        <v>53.387283903007038</v>
      </c>
      <c r="M45" s="53">
        <f>0.5*'AirDensityParameter '!$B$21*'SectionParameter '!M$6*3*M43^2+DLG_Stelvio_Engadin_Pacing!$B$22*4.448*2.205*(DLG_Stelvio_Engadin_Pacing!$B$26+'SectionParameter '!M$7)</f>
        <v>49.356469060073493</v>
      </c>
    </row>
    <row r="46" spans="1:13" ht="12" customHeight="1">
      <c r="A46" s="6" t="s">
        <v>44</v>
      </c>
      <c r="B46" s="53">
        <f t="shared" ref="B46:M46" si="15">B43-B44/B45</f>
        <v>5.8048220562248565</v>
      </c>
      <c r="C46" s="53">
        <f>C43-C44/C45</f>
        <v>9.4781963300352388</v>
      </c>
      <c r="D46" s="53">
        <f t="shared" si="15"/>
        <v>14.118990084946901</v>
      </c>
      <c r="E46" s="53">
        <f t="shared" si="15"/>
        <v>8.9490452742805804</v>
      </c>
      <c r="F46" s="53">
        <f t="shared" si="15"/>
        <v>3.0747397965968921</v>
      </c>
      <c r="G46" s="53">
        <f t="shared" si="15"/>
        <v>18.493960190175784</v>
      </c>
      <c r="H46" s="53">
        <f t="shared" si="15"/>
        <v>4.0429388370193031</v>
      </c>
      <c r="I46" s="53">
        <f t="shared" si="15"/>
        <v>13.388596035770513</v>
      </c>
      <c r="J46" s="53">
        <f t="shared" si="15"/>
        <v>4.9636782869662284</v>
      </c>
      <c r="K46" s="53">
        <f t="shared" si="15"/>
        <v>17.242381312753583</v>
      </c>
      <c r="L46" s="53">
        <f t="shared" si="15"/>
        <v>10.40326403794945</v>
      </c>
      <c r="M46" s="53">
        <f t="shared" si="15"/>
        <v>4.6358499031875118</v>
      </c>
    </row>
    <row r="47" spans="1:13" ht="12" customHeight="1">
      <c r="A47" s="6"/>
      <c r="B47" s="6"/>
    </row>
    <row r="48" spans="1:13" ht="12" customHeight="1">
      <c r="A48" s="6"/>
      <c r="B48" s="6"/>
    </row>
    <row r="49" spans="1:2" ht="12" customHeight="1">
      <c r="A49" s="6"/>
      <c r="B49" s="6"/>
    </row>
    <row r="50" spans="1:2" ht="12" customHeight="1">
      <c r="A50" s="6"/>
      <c r="B50" s="6"/>
    </row>
    <row r="51" spans="1:2" ht="12" customHeight="1">
      <c r="A51" s="6"/>
      <c r="B51" s="6"/>
    </row>
    <row r="52" spans="1:2" ht="12" customHeight="1">
      <c r="A52" s="6"/>
      <c r="B52" s="6"/>
    </row>
    <row r="53" spans="1:2" ht="12" customHeight="1">
      <c r="A53" s="6"/>
      <c r="B53" s="6"/>
    </row>
    <row r="54" spans="1:2" ht="12" customHeight="1">
      <c r="A54" s="6"/>
      <c r="B54" s="6"/>
    </row>
    <row r="55" spans="1:2" ht="12" customHeight="1">
      <c r="A55" s="6"/>
      <c r="B55" s="6"/>
    </row>
    <row r="56" spans="1:2" ht="12" customHeight="1">
      <c r="A56" s="6"/>
      <c r="B56" s="6"/>
    </row>
    <row r="57" spans="1:2" ht="12" customHeight="1">
      <c r="A57" s="6"/>
      <c r="B57" s="6"/>
    </row>
    <row r="58" spans="1:2" ht="12" customHeight="1">
      <c r="A58" s="6"/>
      <c r="B58" s="6"/>
    </row>
    <row r="59" spans="1:2" ht="12" customHeight="1">
      <c r="A59" s="6"/>
      <c r="B59" s="6"/>
    </row>
    <row r="60" spans="1:2" ht="12" customHeight="1">
      <c r="A60" s="6"/>
      <c r="B60" s="6"/>
    </row>
    <row r="61" spans="1:2" ht="12" customHeight="1">
      <c r="A61" s="6"/>
      <c r="B61" s="6"/>
    </row>
    <row r="62" spans="1:2" ht="12" customHeight="1">
      <c r="A62" s="6"/>
      <c r="B62" s="6"/>
    </row>
    <row r="63" spans="1:2" ht="12" customHeight="1">
      <c r="A63" s="6"/>
      <c r="B63" s="6"/>
    </row>
    <row r="64" spans="1:2" ht="12" customHeight="1">
      <c r="A64" s="6"/>
      <c r="B64" s="6"/>
    </row>
    <row r="65" spans="1:2" ht="12" customHeight="1">
      <c r="A65" s="6"/>
      <c r="B65" s="6"/>
    </row>
    <row r="66" spans="1:2" ht="12" customHeight="1">
      <c r="A66" s="6"/>
      <c r="B66" s="6"/>
    </row>
    <row r="67" spans="1:2" ht="12" customHeight="1">
      <c r="A67" s="6"/>
      <c r="B67" s="6"/>
    </row>
    <row r="68" spans="1:2" ht="12" customHeight="1">
      <c r="A68" s="6"/>
      <c r="B68" s="6"/>
    </row>
    <row r="69" spans="1:2" ht="12" customHeight="1">
      <c r="A69" s="6"/>
      <c r="B69" s="6"/>
    </row>
    <row r="70" spans="1:2" ht="12" customHeight="1">
      <c r="A70" s="6"/>
      <c r="B70" s="6"/>
    </row>
    <row r="71" spans="1:2" ht="12" customHeight="1">
      <c r="A71" s="6"/>
      <c r="B71" s="6"/>
    </row>
    <row r="72" spans="1:2" ht="12" customHeight="1">
      <c r="A72" s="6"/>
      <c r="B72" s="6"/>
    </row>
    <row r="73" spans="1:2" ht="12" customHeight="1">
      <c r="A73" s="6"/>
      <c r="B73" s="6"/>
    </row>
    <row r="74" spans="1:2" ht="12" customHeight="1">
      <c r="A74" s="6"/>
      <c r="B74" s="6"/>
    </row>
    <row r="75" spans="1:2" ht="12" customHeight="1">
      <c r="A75" s="6"/>
      <c r="B75" s="6"/>
    </row>
    <row r="76" spans="1:2" ht="12" customHeight="1">
      <c r="A76" s="6"/>
      <c r="B76" s="6"/>
    </row>
    <row r="77" spans="1:2" ht="12" customHeight="1">
      <c r="A77" s="6"/>
      <c r="B77" s="6"/>
    </row>
    <row r="78" spans="1:2" ht="12" customHeight="1">
      <c r="A78" s="6"/>
      <c r="B78" s="6"/>
    </row>
    <row r="79" spans="1:2" ht="12" customHeight="1">
      <c r="A79" s="6"/>
      <c r="B79" s="6"/>
    </row>
    <row r="80" spans="1:2" ht="12" customHeight="1">
      <c r="A80" s="6"/>
      <c r="B80" s="6"/>
    </row>
    <row r="81" spans="1:2" ht="12" customHeight="1">
      <c r="A81" s="6"/>
      <c r="B81" s="6"/>
    </row>
    <row r="82" spans="1:2" ht="12" customHeight="1">
      <c r="A82" s="6"/>
      <c r="B82" s="6"/>
    </row>
    <row r="83" spans="1:2" ht="12" customHeight="1">
      <c r="A83" s="6"/>
      <c r="B83" s="6"/>
    </row>
    <row r="84" spans="1:2" ht="12" customHeight="1">
      <c r="A84" s="6"/>
      <c r="B84" s="6"/>
    </row>
    <row r="85" spans="1:2" ht="12" customHeight="1">
      <c r="A85" s="6"/>
      <c r="B85" s="6"/>
    </row>
    <row r="86" spans="1:2" ht="12" customHeight="1">
      <c r="A86" s="6"/>
      <c r="B86" s="6"/>
    </row>
    <row r="87" spans="1:2" ht="12" customHeight="1">
      <c r="A87" s="6"/>
      <c r="B87" s="6"/>
    </row>
    <row r="88" spans="1:2" ht="12" customHeight="1">
      <c r="A88" s="6"/>
      <c r="B88" s="6"/>
    </row>
    <row r="89" spans="1:2" ht="12" customHeight="1">
      <c r="A89" s="6"/>
      <c r="B89" s="6"/>
    </row>
    <row r="90" spans="1:2" ht="12" customHeight="1">
      <c r="A90" s="6"/>
      <c r="B90" s="6"/>
    </row>
    <row r="91" spans="1:2" ht="12" customHeight="1">
      <c r="A91" s="6"/>
      <c r="B91" s="6"/>
    </row>
    <row r="92" spans="1:2" ht="12" customHeight="1">
      <c r="A92" s="6"/>
      <c r="B92" s="6"/>
    </row>
    <row r="93" spans="1:2" ht="12" customHeight="1">
      <c r="A93" s="6"/>
      <c r="B93" s="6"/>
    </row>
    <row r="94" spans="1:2" ht="12" customHeight="1">
      <c r="A94" s="6"/>
      <c r="B94" s="6"/>
    </row>
    <row r="95" spans="1:2" ht="12" customHeight="1">
      <c r="A95" s="6"/>
      <c r="B95" s="6"/>
    </row>
    <row r="96" spans="1:2" ht="12" customHeight="1">
      <c r="A96" s="6"/>
      <c r="B96" s="6"/>
    </row>
    <row r="97" spans="1:2" ht="12" customHeight="1">
      <c r="A97" s="6"/>
      <c r="B97" s="6"/>
    </row>
    <row r="98" spans="1:2" ht="12" customHeight="1">
      <c r="A98" s="6"/>
      <c r="B98" s="6"/>
    </row>
    <row r="99" spans="1:2" ht="12" customHeight="1">
      <c r="A99" s="6"/>
      <c r="B99" s="6"/>
    </row>
    <row r="100" spans="1:2" ht="12" customHeight="1">
      <c r="A100" s="6"/>
      <c r="B100" s="6"/>
    </row>
    <row r="101" spans="1:2" ht="12" customHeight="1">
      <c r="A101" s="6"/>
      <c r="B101" s="6"/>
    </row>
    <row r="102" spans="1:2" ht="12" customHeight="1">
      <c r="A102" s="6"/>
      <c r="B102" s="6"/>
    </row>
    <row r="103" spans="1:2" ht="12" customHeight="1">
      <c r="A103" s="6"/>
      <c r="B103" s="6"/>
    </row>
    <row r="104" spans="1:2" ht="12" customHeight="1">
      <c r="A104" s="6"/>
      <c r="B104" s="6"/>
    </row>
    <row r="105" spans="1:2" ht="12" customHeight="1">
      <c r="A105" s="6"/>
      <c r="B105" s="6"/>
    </row>
    <row r="106" spans="1:2" ht="12" customHeight="1">
      <c r="A106" s="6"/>
      <c r="B106" s="6"/>
    </row>
    <row r="107" spans="1:2" ht="12" customHeight="1">
      <c r="A107" s="6"/>
      <c r="B107" s="6"/>
    </row>
    <row r="108" spans="1:2" ht="12" customHeight="1">
      <c r="A108" s="6"/>
      <c r="B108" s="6"/>
    </row>
    <row r="109" spans="1:2" ht="12" customHeight="1">
      <c r="A109" s="6"/>
      <c r="B109" s="6"/>
    </row>
    <row r="110" spans="1:2" ht="12" customHeight="1">
      <c r="A110" s="6"/>
      <c r="B110" s="6"/>
    </row>
    <row r="111" spans="1:2" ht="12" customHeight="1">
      <c r="A111" s="6"/>
      <c r="B111" s="6"/>
    </row>
    <row r="112" spans="1:2" ht="12" customHeight="1">
      <c r="A112" s="6"/>
      <c r="B112" s="6"/>
    </row>
    <row r="113" spans="1:2" ht="12" customHeight="1">
      <c r="A113" s="6"/>
      <c r="B113" s="6"/>
    </row>
    <row r="114" spans="1:2" ht="12" customHeight="1">
      <c r="A114" s="6"/>
      <c r="B114" s="6"/>
    </row>
    <row r="115" spans="1:2" ht="12" customHeight="1">
      <c r="A115" s="6"/>
      <c r="B115" s="6"/>
    </row>
    <row r="116" spans="1:2" ht="12" customHeight="1">
      <c r="A116" s="6"/>
      <c r="B116" s="6"/>
    </row>
    <row r="117" spans="1:2" ht="12" customHeight="1">
      <c r="A117" s="6"/>
      <c r="B117" s="6"/>
    </row>
    <row r="118" spans="1:2" ht="12" customHeight="1">
      <c r="A118" s="6"/>
      <c r="B118" s="6"/>
    </row>
    <row r="119" spans="1:2" ht="12" customHeight="1">
      <c r="A119" s="6"/>
      <c r="B119" s="6"/>
    </row>
    <row r="120" spans="1:2" ht="12" customHeight="1">
      <c r="A120" s="6"/>
      <c r="B120" s="6"/>
    </row>
    <row r="121" spans="1:2" ht="12" customHeight="1">
      <c r="A121" s="6"/>
      <c r="B121" s="6"/>
    </row>
    <row r="122" spans="1:2" ht="12" customHeight="1">
      <c r="A122" s="6"/>
      <c r="B122" s="6"/>
    </row>
    <row r="123" spans="1:2" ht="12" customHeight="1">
      <c r="A123" s="6"/>
      <c r="B123" s="6"/>
    </row>
    <row r="124" spans="1:2" ht="12" customHeight="1">
      <c r="A124" s="6"/>
      <c r="B124" s="6"/>
    </row>
    <row r="125" spans="1:2" ht="12" customHeight="1">
      <c r="A125" s="6"/>
      <c r="B125" s="6"/>
    </row>
    <row r="126" spans="1:2" ht="12" customHeight="1">
      <c r="A126" s="6"/>
      <c r="B126" s="6"/>
    </row>
    <row r="127" spans="1:2" ht="12" customHeight="1">
      <c r="A127" s="6"/>
      <c r="B127" s="6"/>
    </row>
    <row r="128" spans="1:2" ht="12" customHeight="1">
      <c r="A128" s="6"/>
      <c r="B128" s="6"/>
    </row>
    <row r="129" spans="1:2" ht="12" customHeight="1">
      <c r="A129" s="6"/>
      <c r="B129" s="6"/>
    </row>
    <row r="130" spans="1:2" ht="12" customHeight="1">
      <c r="A130" s="6"/>
      <c r="B130" s="6"/>
    </row>
    <row r="131" spans="1:2" ht="12" customHeight="1">
      <c r="A131" s="6"/>
      <c r="B131" s="6"/>
    </row>
    <row r="132" spans="1:2" ht="12" customHeight="1">
      <c r="A132" s="6"/>
      <c r="B132" s="6"/>
    </row>
    <row r="133" spans="1:2" ht="12" customHeight="1">
      <c r="A133" s="6"/>
      <c r="B133" s="6"/>
    </row>
    <row r="134" spans="1:2" ht="12" customHeight="1">
      <c r="A134" s="6"/>
      <c r="B134" s="6"/>
    </row>
    <row r="135" spans="1:2" ht="12" customHeight="1">
      <c r="A135" s="6"/>
      <c r="B135" s="6"/>
    </row>
    <row r="136" spans="1:2" ht="12" customHeight="1">
      <c r="A136" s="6"/>
      <c r="B136" s="6"/>
    </row>
    <row r="137" spans="1:2" ht="12" customHeight="1">
      <c r="A137" s="6"/>
      <c r="B137" s="6"/>
    </row>
    <row r="138" spans="1:2" ht="12" customHeight="1">
      <c r="A138" s="6"/>
      <c r="B138" s="6"/>
    </row>
    <row r="139" spans="1:2" ht="12" customHeight="1">
      <c r="A139" s="6"/>
      <c r="B139" s="6"/>
    </row>
    <row r="140" spans="1:2" ht="12" customHeight="1">
      <c r="A140" s="6"/>
      <c r="B140" s="6"/>
    </row>
    <row r="141" spans="1:2" ht="12" customHeight="1">
      <c r="A141" s="6"/>
      <c r="B141" s="6"/>
    </row>
    <row r="142" spans="1:2" ht="12" customHeight="1">
      <c r="A142" s="6"/>
      <c r="B142" s="6"/>
    </row>
    <row r="143" spans="1:2" ht="12" customHeight="1">
      <c r="A143" s="6"/>
      <c r="B143" s="6"/>
    </row>
    <row r="144" spans="1:2" ht="12" customHeight="1">
      <c r="A144" s="6"/>
      <c r="B144" s="6"/>
    </row>
    <row r="145" spans="1:2" ht="12" customHeight="1">
      <c r="A145" s="6"/>
      <c r="B145" s="6"/>
    </row>
    <row r="146" spans="1:2" ht="12" customHeight="1">
      <c r="A146" s="6"/>
      <c r="B146" s="6"/>
    </row>
    <row r="147" spans="1:2" ht="12" customHeight="1">
      <c r="A147" s="6"/>
      <c r="B147" s="6"/>
    </row>
    <row r="148" spans="1:2" ht="12" customHeight="1">
      <c r="A148" s="6"/>
      <c r="B148" s="6"/>
    </row>
    <row r="149" spans="1:2" ht="12" customHeight="1">
      <c r="A149" s="6"/>
      <c r="B149" s="6"/>
    </row>
    <row r="150" spans="1:2" ht="12" customHeight="1">
      <c r="A150" s="6"/>
      <c r="B150" s="6"/>
    </row>
    <row r="151" spans="1:2" ht="12" customHeight="1">
      <c r="A151" s="6"/>
      <c r="B151" s="6"/>
    </row>
    <row r="152" spans="1:2" ht="12" customHeight="1">
      <c r="A152" s="6"/>
      <c r="B152" s="6"/>
    </row>
    <row r="153" spans="1:2" ht="12" customHeight="1">
      <c r="A153" s="6"/>
      <c r="B153" s="6"/>
    </row>
    <row r="154" spans="1:2" ht="12" customHeight="1">
      <c r="A154" s="6"/>
      <c r="B154" s="6"/>
    </row>
    <row r="155" spans="1:2" ht="12" customHeight="1">
      <c r="A155" s="6"/>
      <c r="B155" s="6"/>
    </row>
    <row r="156" spans="1:2" ht="12" customHeight="1">
      <c r="A156" s="6"/>
      <c r="B156" s="6"/>
    </row>
    <row r="157" spans="1:2" ht="12" customHeight="1">
      <c r="A157" s="6"/>
      <c r="B157" s="6"/>
    </row>
    <row r="158" spans="1:2" ht="12" customHeight="1">
      <c r="A158" s="6"/>
      <c r="B158" s="6"/>
    </row>
    <row r="159" spans="1:2" ht="12" customHeight="1">
      <c r="A159" s="6"/>
      <c r="B159" s="6"/>
    </row>
    <row r="160" spans="1:2" ht="12" customHeight="1">
      <c r="A160" s="6"/>
      <c r="B160" s="6"/>
    </row>
    <row r="161" spans="1:2" ht="12" customHeight="1">
      <c r="A161" s="6"/>
      <c r="B161" s="6"/>
    </row>
    <row r="162" spans="1:2" ht="12" customHeight="1">
      <c r="A162" s="6"/>
      <c r="B162" s="6"/>
    </row>
    <row r="163" spans="1:2" ht="12" customHeight="1">
      <c r="A163" s="6"/>
      <c r="B163" s="6"/>
    </row>
    <row r="164" spans="1:2" ht="12" customHeight="1">
      <c r="A164" s="6"/>
      <c r="B164" s="6"/>
    </row>
    <row r="165" spans="1:2" ht="12" customHeight="1">
      <c r="A165" s="6"/>
      <c r="B165" s="6"/>
    </row>
    <row r="166" spans="1:2" ht="12" customHeight="1">
      <c r="A166" s="6"/>
      <c r="B166" s="6"/>
    </row>
    <row r="167" spans="1:2" ht="12" customHeight="1">
      <c r="A167" s="6"/>
      <c r="B167" s="6"/>
    </row>
    <row r="168" spans="1:2" ht="12" customHeight="1">
      <c r="A168" s="6"/>
      <c r="B168" s="6"/>
    </row>
    <row r="169" spans="1:2" ht="12" customHeight="1">
      <c r="A169" s="6"/>
      <c r="B169" s="6"/>
    </row>
    <row r="170" spans="1:2" ht="12" customHeight="1">
      <c r="A170" s="6"/>
      <c r="B170" s="6"/>
    </row>
    <row r="171" spans="1:2" ht="12" customHeight="1">
      <c r="A171" s="6"/>
      <c r="B171" s="6"/>
    </row>
    <row r="172" spans="1:2" ht="12" customHeight="1">
      <c r="A172" s="6"/>
      <c r="B172" s="6"/>
    </row>
    <row r="173" spans="1:2" ht="12" customHeight="1">
      <c r="A173" s="6"/>
      <c r="B173" s="6"/>
    </row>
    <row r="174" spans="1:2" ht="12" customHeight="1">
      <c r="A174" s="6"/>
      <c r="B174" s="6"/>
    </row>
    <row r="175" spans="1:2" ht="12" customHeight="1">
      <c r="A175" s="6"/>
      <c r="B175" s="6"/>
    </row>
    <row r="176" spans="1:2" ht="12" customHeight="1">
      <c r="A176" s="6"/>
      <c r="B176" s="6"/>
    </row>
    <row r="177" spans="1:2" ht="12" customHeight="1">
      <c r="A177" s="6"/>
      <c r="B177" s="6"/>
    </row>
    <row r="178" spans="1:2" ht="12" customHeight="1">
      <c r="A178" s="6"/>
      <c r="B178" s="6"/>
    </row>
    <row r="179" spans="1:2" ht="12" customHeight="1">
      <c r="A179" s="6"/>
      <c r="B179" s="6"/>
    </row>
    <row r="180" spans="1:2" ht="12" customHeight="1">
      <c r="A180" s="6"/>
      <c r="B180" s="6"/>
    </row>
    <row r="181" spans="1:2" ht="12" customHeight="1">
      <c r="A181" s="6"/>
      <c r="B181" s="6"/>
    </row>
    <row r="182" spans="1:2" ht="12" customHeight="1">
      <c r="A182" s="6"/>
      <c r="B182" s="6"/>
    </row>
    <row r="183" spans="1:2" ht="12" customHeight="1">
      <c r="A183" s="6"/>
      <c r="B183" s="6"/>
    </row>
    <row r="184" spans="1:2" ht="12" customHeight="1">
      <c r="A184" s="6"/>
      <c r="B184" s="6"/>
    </row>
    <row r="185" spans="1:2" ht="12" customHeight="1">
      <c r="A185" s="6"/>
      <c r="B185" s="6"/>
    </row>
    <row r="186" spans="1:2" ht="12" customHeight="1">
      <c r="A186" s="6"/>
      <c r="B186" s="6"/>
    </row>
    <row r="187" spans="1:2" ht="12" customHeight="1">
      <c r="A187" s="6"/>
      <c r="B187" s="6"/>
    </row>
    <row r="188" spans="1:2" ht="12" customHeight="1">
      <c r="A188" s="6"/>
      <c r="B188" s="6"/>
    </row>
    <row r="189" spans="1:2" ht="12" customHeight="1">
      <c r="A189" s="6"/>
      <c r="B189" s="6"/>
    </row>
    <row r="190" spans="1:2" ht="12" customHeight="1">
      <c r="A190" s="6"/>
      <c r="B190" s="6"/>
    </row>
    <row r="191" spans="1:2" ht="12" customHeight="1">
      <c r="A191" s="6"/>
      <c r="B191" s="6"/>
    </row>
    <row r="192" spans="1:2" ht="12" customHeight="1">
      <c r="A192" s="6"/>
      <c r="B192" s="6"/>
    </row>
    <row r="193" spans="1:2" ht="12" customHeight="1">
      <c r="A193" s="6"/>
      <c r="B193" s="6"/>
    </row>
    <row r="194" spans="1:2" ht="12" customHeight="1">
      <c r="A194" s="6"/>
      <c r="B194" s="6"/>
    </row>
    <row r="195" spans="1:2" ht="12" customHeight="1">
      <c r="A195" s="6"/>
      <c r="B195" s="6"/>
    </row>
    <row r="196" spans="1:2" ht="12" customHeight="1">
      <c r="A196" s="6"/>
      <c r="B196" s="6"/>
    </row>
    <row r="197" spans="1:2" ht="12" customHeight="1">
      <c r="A197" s="6"/>
      <c r="B197" s="6"/>
    </row>
    <row r="198" spans="1:2" ht="12" customHeight="1">
      <c r="A198" s="6"/>
      <c r="B198" s="6"/>
    </row>
    <row r="199" spans="1:2" ht="12" customHeight="1">
      <c r="A199" s="6"/>
      <c r="B199" s="6"/>
    </row>
    <row r="200" spans="1:2" ht="12" customHeight="1">
      <c r="A200" s="6"/>
      <c r="B200" s="6"/>
    </row>
    <row r="201" spans="1:2" ht="12" customHeight="1">
      <c r="A201" s="6"/>
      <c r="B201" s="6"/>
    </row>
    <row r="202" spans="1:2" ht="12" customHeight="1">
      <c r="A202" s="6"/>
      <c r="B202" s="6"/>
    </row>
    <row r="203" spans="1:2" ht="12" customHeight="1">
      <c r="A203" s="6"/>
      <c r="B203" s="6"/>
    </row>
    <row r="204" spans="1:2" ht="12" customHeight="1">
      <c r="A204" s="6"/>
      <c r="B204" s="6"/>
    </row>
    <row r="205" spans="1:2" ht="12" customHeight="1">
      <c r="A205" s="6"/>
      <c r="B205" s="6"/>
    </row>
    <row r="206" spans="1:2" ht="12" customHeight="1">
      <c r="A206" s="6"/>
      <c r="B206" s="6"/>
    </row>
    <row r="207" spans="1:2" ht="12" customHeight="1">
      <c r="A207" s="6"/>
      <c r="B207" s="6"/>
    </row>
    <row r="208" spans="1:2" ht="12" customHeight="1">
      <c r="A208" s="6"/>
      <c r="B208" s="6"/>
    </row>
    <row r="209" spans="1:2" ht="12" customHeight="1">
      <c r="A209" s="6"/>
      <c r="B209" s="6"/>
    </row>
    <row r="210" spans="1:2" ht="12" customHeight="1">
      <c r="A210" s="6"/>
      <c r="B210" s="6"/>
    </row>
    <row r="211" spans="1:2" ht="12" customHeight="1">
      <c r="A211" s="6"/>
      <c r="B211" s="6"/>
    </row>
    <row r="212" spans="1:2" ht="12" customHeight="1">
      <c r="A212" s="6"/>
      <c r="B212" s="6"/>
    </row>
    <row r="213" spans="1:2" ht="12" customHeight="1">
      <c r="A213" s="6"/>
      <c r="B213" s="6"/>
    </row>
    <row r="214" spans="1:2" ht="12" customHeight="1">
      <c r="A214" s="6"/>
      <c r="B214" s="6"/>
    </row>
    <row r="215" spans="1:2" ht="12" customHeight="1">
      <c r="A215" s="6"/>
      <c r="B215" s="6"/>
    </row>
    <row r="216" spans="1:2" ht="12" customHeight="1">
      <c r="A216" s="6"/>
      <c r="B216" s="6"/>
    </row>
    <row r="217" spans="1:2" ht="12" customHeight="1">
      <c r="A217" s="6"/>
      <c r="B217" s="6"/>
    </row>
    <row r="218" spans="1:2" ht="12" customHeight="1">
      <c r="A218" s="6"/>
      <c r="B218" s="6"/>
    </row>
    <row r="219" spans="1:2" ht="12" customHeight="1">
      <c r="A219" s="6"/>
      <c r="B219" s="6"/>
    </row>
    <row r="220" spans="1:2" ht="12" customHeight="1">
      <c r="A220" s="6"/>
      <c r="B220" s="6"/>
    </row>
    <row r="221" spans="1:2" ht="12" customHeight="1">
      <c r="A221" s="6"/>
      <c r="B221" s="6"/>
    </row>
    <row r="222" spans="1:2" ht="12" customHeight="1">
      <c r="A222" s="6"/>
      <c r="B222" s="6"/>
    </row>
    <row r="223" spans="1:2" ht="12" customHeight="1">
      <c r="A223" s="6"/>
      <c r="B223" s="6"/>
    </row>
    <row r="224" spans="1:2" ht="12" customHeight="1">
      <c r="A224" s="6"/>
      <c r="B224" s="6"/>
    </row>
    <row r="225" spans="1:2" ht="12" customHeight="1">
      <c r="A225" s="6"/>
      <c r="B225" s="6"/>
    </row>
    <row r="226" spans="1:2" ht="12" customHeight="1">
      <c r="A226" s="6"/>
      <c r="B226" s="6"/>
    </row>
    <row r="227" spans="1:2" ht="12" customHeight="1">
      <c r="A227" s="6"/>
      <c r="B227" s="6"/>
    </row>
    <row r="228" spans="1:2" ht="12" customHeight="1">
      <c r="A228" s="6"/>
      <c r="B228" s="6"/>
    </row>
    <row r="229" spans="1:2" ht="12" customHeight="1">
      <c r="A229" s="6"/>
      <c r="B229" s="6"/>
    </row>
    <row r="230" spans="1:2" ht="12" customHeight="1">
      <c r="A230" s="6"/>
      <c r="B230" s="6"/>
    </row>
    <row r="231" spans="1:2" ht="12" customHeight="1">
      <c r="A231" s="6"/>
      <c r="B231" s="6"/>
    </row>
    <row r="232" spans="1:2" ht="12" customHeight="1">
      <c r="A232" s="6"/>
      <c r="B232" s="6"/>
    </row>
    <row r="233" spans="1:2" ht="12" customHeight="1">
      <c r="A233" s="6"/>
      <c r="B233" s="6"/>
    </row>
    <row r="234" spans="1:2" ht="12" customHeight="1">
      <c r="A234" s="6"/>
      <c r="B234" s="6"/>
    </row>
    <row r="235" spans="1:2" ht="12" customHeight="1">
      <c r="A235" s="6"/>
      <c r="B235" s="6"/>
    </row>
    <row r="236" spans="1:2" ht="12" customHeight="1">
      <c r="A236" s="6"/>
      <c r="B236" s="6"/>
    </row>
    <row r="237" spans="1:2" ht="12" customHeight="1">
      <c r="A237" s="6"/>
      <c r="B237" s="6"/>
    </row>
    <row r="238" spans="1:2" ht="12" customHeight="1">
      <c r="A238" s="6"/>
      <c r="B238" s="6"/>
    </row>
    <row r="239" spans="1:2" ht="12" customHeight="1">
      <c r="A239" s="6"/>
      <c r="B239" s="6"/>
    </row>
    <row r="240" spans="1:2" ht="12" customHeight="1">
      <c r="A240" s="6"/>
      <c r="B240" s="6"/>
    </row>
    <row r="241" spans="1:2" ht="12" customHeight="1">
      <c r="A241" s="6"/>
      <c r="B241" s="6"/>
    </row>
    <row r="242" spans="1:2" ht="12" customHeight="1">
      <c r="A242" s="6"/>
      <c r="B242" s="6"/>
    </row>
    <row r="243" spans="1:2" ht="12" customHeight="1">
      <c r="A243" s="6"/>
      <c r="B243" s="6"/>
    </row>
    <row r="244" spans="1:2" ht="12" customHeight="1">
      <c r="A244" s="6"/>
      <c r="B244" s="6"/>
    </row>
    <row r="245" spans="1:2" ht="12" customHeight="1">
      <c r="A245" s="6"/>
      <c r="B245" s="6"/>
    </row>
    <row r="246" spans="1:2" ht="12" customHeight="1">
      <c r="A246" s="6"/>
      <c r="B246" s="6"/>
    </row>
    <row r="247" spans="1:2" ht="12" customHeight="1">
      <c r="A247" s="6"/>
      <c r="B247" s="6"/>
    </row>
    <row r="248" spans="1:2" ht="12" customHeight="1">
      <c r="A248" s="6"/>
      <c r="B248" s="6"/>
    </row>
    <row r="249" spans="1:2" ht="12" customHeight="1">
      <c r="A249" s="6"/>
      <c r="B249" s="6"/>
    </row>
    <row r="250" spans="1:2" ht="12" customHeight="1">
      <c r="A250" s="6"/>
      <c r="B250" s="6"/>
    </row>
    <row r="251" spans="1:2" ht="12" customHeight="1">
      <c r="A251" s="6"/>
      <c r="B251" s="6"/>
    </row>
    <row r="252" spans="1:2" ht="12" customHeight="1">
      <c r="A252" s="6"/>
      <c r="B252" s="6"/>
    </row>
    <row r="253" spans="1:2" ht="12" customHeight="1">
      <c r="A253" s="6"/>
      <c r="B253" s="6"/>
    </row>
    <row r="254" spans="1:2" ht="12" customHeight="1">
      <c r="A254" s="6"/>
      <c r="B254" s="6"/>
    </row>
    <row r="255" spans="1:2" ht="12" customHeight="1">
      <c r="A255" s="6"/>
      <c r="B255" s="6"/>
    </row>
    <row r="256" spans="1:2" ht="12" customHeight="1">
      <c r="A256" s="6"/>
      <c r="B256" s="6"/>
    </row>
    <row r="257" spans="1:2" ht="12" customHeight="1">
      <c r="A257" s="6"/>
      <c r="B257" s="6"/>
    </row>
    <row r="258" spans="1:2" ht="12" customHeight="1">
      <c r="A258" s="6"/>
      <c r="B258" s="6"/>
    </row>
    <row r="259" spans="1:2" ht="12" customHeight="1">
      <c r="A259" s="6"/>
      <c r="B259" s="6"/>
    </row>
    <row r="260" spans="1:2" ht="12" customHeight="1">
      <c r="A260" s="6"/>
      <c r="B260" s="6"/>
    </row>
    <row r="261" spans="1:2" ht="12" customHeight="1">
      <c r="A261" s="6"/>
      <c r="B261" s="6"/>
    </row>
    <row r="262" spans="1:2" ht="12" customHeight="1">
      <c r="A262" s="6"/>
      <c r="B262" s="6"/>
    </row>
    <row r="263" spans="1:2" ht="12" customHeight="1">
      <c r="A263" s="6"/>
      <c r="B263" s="6"/>
    </row>
    <row r="264" spans="1:2" ht="12" customHeight="1">
      <c r="A264" s="6"/>
      <c r="B264" s="6"/>
    </row>
    <row r="265" spans="1:2" ht="12" customHeight="1">
      <c r="A265" s="6"/>
      <c r="B265" s="6"/>
    </row>
    <row r="266" spans="1:2" ht="12" customHeight="1">
      <c r="A266" s="6"/>
      <c r="B266" s="6"/>
    </row>
    <row r="267" spans="1:2" ht="12" customHeight="1">
      <c r="A267" s="6"/>
      <c r="B267" s="6"/>
    </row>
    <row r="268" spans="1:2" ht="12" customHeight="1">
      <c r="A268" s="6"/>
      <c r="B268" s="6"/>
    </row>
    <row r="269" spans="1:2" ht="12" customHeight="1">
      <c r="A269" s="6"/>
      <c r="B269" s="6"/>
    </row>
    <row r="270" spans="1:2" ht="12" customHeight="1">
      <c r="A270" s="6"/>
      <c r="B270" s="6"/>
    </row>
    <row r="271" spans="1:2" ht="12" customHeight="1">
      <c r="A271" s="6"/>
      <c r="B271" s="6"/>
    </row>
    <row r="272" spans="1:2" ht="12" customHeight="1">
      <c r="A272" s="6"/>
      <c r="B272" s="6"/>
    </row>
    <row r="273" spans="1:2" ht="12" customHeight="1">
      <c r="A273" s="6"/>
      <c r="B273" s="6"/>
    </row>
    <row r="274" spans="1:2" ht="12" customHeight="1">
      <c r="A274" s="6"/>
      <c r="B274" s="6"/>
    </row>
    <row r="275" spans="1:2" ht="12" customHeight="1">
      <c r="A275" s="6"/>
      <c r="B275" s="6"/>
    </row>
    <row r="276" spans="1:2" ht="12" customHeight="1">
      <c r="A276" s="6"/>
      <c r="B276" s="6"/>
    </row>
    <row r="277" spans="1:2" ht="12" customHeight="1">
      <c r="A277" s="6"/>
      <c r="B277" s="6"/>
    </row>
    <row r="278" spans="1:2" ht="12" customHeight="1">
      <c r="A278" s="6"/>
      <c r="B278" s="6"/>
    </row>
    <row r="279" spans="1:2" ht="12" customHeight="1">
      <c r="A279" s="6"/>
      <c r="B279" s="6"/>
    </row>
    <row r="280" spans="1:2" ht="12" customHeight="1">
      <c r="A280" s="6"/>
      <c r="B280" s="6"/>
    </row>
    <row r="281" spans="1:2" ht="12" customHeight="1">
      <c r="A281" s="6"/>
      <c r="B281" s="6"/>
    </row>
    <row r="282" spans="1:2" ht="12" customHeight="1">
      <c r="A282" s="6"/>
      <c r="B282" s="6"/>
    </row>
    <row r="283" spans="1:2" ht="12" customHeight="1">
      <c r="A283" s="6"/>
      <c r="B283" s="6"/>
    </row>
    <row r="284" spans="1:2" ht="12" customHeight="1">
      <c r="A284" s="6"/>
      <c r="B284" s="6"/>
    </row>
    <row r="285" spans="1:2" ht="12" customHeight="1">
      <c r="A285" s="6"/>
      <c r="B285" s="6"/>
    </row>
    <row r="286" spans="1:2" ht="12" customHeight="1">
      <c r="A286" s="6"/>
      <c r="B286" s="6"/>
    </row>
    <row r="287" spans="1:2" ht="12" customHeight="1">
      <c r="A287" s="6"/>
      <c r="B287" s="6"/>
    </row>
    <row r="288" spans="1:2" ht="12" customHeight="1">
      <c r="A288" s="6"/>
      <c r="B288" s="6"/>
    </row>
    <row r="289" spans="1:2" ht="12" customHeight="1">
      <c r="A289" s="6"/>
      <c r="B289" s="6"/>
    </row>
    <row r="290" spans="1:2" ht="12" customHeight="1">
      <c r="A290" s="6"/>
      <c r="B290" s="6"/>
    </row>
    <row r="291" spans="1:2" ht="12" customHeight="1">
      <c r="A291" s="6"/>
      <c r="B291" s="6"/>
    </row>
    <row r="292" spans="1:2" ht="12" customHeight="1">
      <c r="A292" s="6"/>
      <c r="B292" s="6"/>
    </row>
    <row r="293" spans="1:2" ht="12" customHeight="1">
      <c r="A293" s="6"/>
      <c r="B293" s="6"/>
    </row>
    <row r="294" spans="1:2" ht="12" customHeight="1">
      <c r="A294" s="6"/>
      <c r="B294" s="6"/>
    </row>
    <row r="295" spans="1:2" ht="12" customHeight="1">
      <c r="A295" s="6"/>
      <c r="B295" s="6"/>
    </row>
    <row r="296" spans="1:2" ht="12" customHeight="1">
      <c r="A296" s="6"/>
      <c r="B296" s="6"/>
    </row>
    <row r="297" spans="1:2" ht="12" customHeight="1">
      <c r="A297" s="6"/>
      <c r="B297" s="6"/>
    </row>
    <row r="298" spans="1:2" ht="12" customHeight="1">
      <c r="A298" s="6"/>
      <c r="B298" s="6"/>
    </row>
    <row r="299" spans="1:2" ht="12" customHeight="1">
      <c r="A299" s="6"/>
      <c r="B299" s="6"/>
    </row>
    <row r="300" spans="1:2" ht="12" customHeight="1">
      <c r="A300" s="6"/>
      <c r="B300" s="6"/>
    </row>
    <row r="301" spans="1:2" ht="12" customHeight="1">
      <c r="A301" s="6"/>
      <c r="B301" s="6"/>
    </row>
    <row r="302" spans="1:2" ht="12" customHeight="1">
      <c r="A302" s="6"/>
      <c r="B302" s="6"/>
    </row>
    <row r="303" spans="1:2" ht="12" customHeight="1">
      <c r="A303" s="6"/>
      <c r="B303" s="6"/>
    </row>
    <row r="304" spans="1:2" ht="12" customHeight="1">
      <c r="A304" s="6"/>
      <c r="B304" s="6"/>
    </row>
    <row r="305" spans="1:2" ht="12" customHeight="1">
      <c r="A305" s="6"/>
      <c r="B305" s="6"/>
    </row>
    <row r="306" spans="1:2" ht="12" customHeight="1">
      <c r="A306" s="6"/>
      <c r="B306" s="6"/>
    </row>
    <row r="307" spans="1:2" ht="12" customHeight="1">
      <c r="A307" s="6"/>
      <c r="B307" s="6"/>
    </row>
    <row r="308" spans="1:2" ht="12" customHeight="1">
      <c r="A308" s="6"/>
      <c r="B308" s="6"/>
    </row>
    <row r="309" spans="1:2" ht="12" customHeight="1">
      <c r="A309" s="6"/>
      <c r="B309" s="6"/>
    </row>
    <row r="310" spans="1:2" ht="12" customHeight="1">
      <c r="A310" s="6"/>
      <c r="B310" s="6"/>
    </row>
    <row r="311" spans="1:2" ht="12" customHeight="1">
      <c r="A311" s="6"/>
      <c r="B311" s="6"/>
    </row>
    <row r="312" spans="1:2" ht="12" customHeight="1">
      <c r="A312" s="6"/>
      <c r="B312" s="6"/>
    </row>
    <row r="313" spans="1:2" ht="12" customHeight="1">
      <c r="A313" s="6"/>
      <c r="B313" s="6"/>
    </row>
    <row r="314" spans="1:2" ht="12" customHeight="1">
      <c r="A314" s="6"/>
      <c r="B314" s="6"/>
    </row>
    <row r="315" spans="1:2" ht="12" customHeight="1">
      <c r="A315" s="6"/>
      <c r="B315" s="6"/>
    </row>
    <row r="316" spans="1:2" ht="12" customHeight="1">
      <c r="A316" s="6"/>
      <c r="B316" s="6"/>
    </row>
    <row r="317" spans="1:2" ht="12" customHeight="1">
      <c r="A317" s="6"/>
      <c r="B317" s="6"/>
    </row>
    <row r="318" spans="1:2" ht="12" customHeight="1">
      <c r="A318" s="6"/>
      <c r="B318" s="6"/>
    </row>
    <row r="319" spans="1:2" ht="12" customHeight="1">
      <c r="A319" s="6"/>
      <c r="B319" s="6"/>
    </row>
    <row r="320" spans="1:2" ht="12" customHeight="1">
      <c r="A320" s="6"/>
      <c r="B320" s="6"/>
    </row>
    <row r="321" spans="1:2" ht="12" customHeight="1">
      <c r="A321" s="6"/>
      <c r="B321" s="6"/>
    </row>
    <row r="322" spans="1:2" ht="12" customHeight="1">
      <c r="A322" s="6"/>
      <c r="B322" s="6"/>
    </row>
    <row r="323" spans="1:2" ht="12" customHeight="1">
      <c r="A323" s="6"/>
      <c r="B323" s="6"/>
    </row>
    <row r="324" spans="1:2" ht="12" customHeight="1">
      <c r="A324" s="6"/>
      <c r="B324" s="6"/>
    </row>
    <row r="325" spans="1:2" ht="12" customHeight="1">
      <c r="A325" s="6"/>
      <c r="B325" s="6"/>
    </row>
    <row r="326" spans="1:2" ht="12" customHeight="1">
      <c r="A326" s="6"/>
      <c r="B326" s="6"/>
    </row>
    <row r="327" spans="1:2" ht="12" customHeight="1">
      <c r="A327" s="6"/>
      <c r="B327" s="6"/>
    </row>
    <row r="328" spans="1:2" ht="12" customHeight="1">
      <c r="A328" s="6"/>
      <c r="B328" s="6"/>
    </row>
    <row r="329" spans="1:2" ht="12" customHeight="1">
      <c r="A329" s="6"/>
      <c r="B329" s="6"/>
    </row>
    <row r="330" spans="1:2" ht="12" customHeight="1">
      <c r="A330" s="6"/>
      <c r="B330" s="6"/>
    </row>
    <row r="331" spans="1:2" ht="12" customHeight="1">
      <c r="A331" s="6"/>
      <c r="B331" s="6"/>
    </row>
    <row r="332" spans="1:2" ht="12" customHeight="1">
      <c r="A332" s="6"/>
      <c r="B332" s="6"/>
    </row>
    <row r="333" spans="1:2" ht="12" customHeight="1">
      <c r="A333" s="6"/>
      <c r="B333" s="6"/>
    </row>
    <row r="334" spans="1:2" ht="12" customHeight="1">
      <c r="A334" s="6"/>
      <c r="B334" s="6"/>
    </row>
    <row r="335" spans="1:2" ht="12" customHeight="1">
      <c r="A335" s="6"/>
      <c r="B335" s="6"/>
    </row>
    <row r="336" spans="1:2" ht="12" customHeight="1">
      <c r="A336" s="6"/>
      <c r="B336" s="6"/>
    </row>
    <row r="337" spans="1:2" ht="12" customHeight="1">
      <c r="A337" s="6"/>
      <c r="B337" s="6"/>
    </row>
    <row r="338" spans="1:2" ht="12" customHeight="1">
      <c r="A338" s="6"/>
      <c r="B338" s="6"/>
    </row>
    <row r="339" spans="1:2" ht="12" customHeight="1">
      <c r="A339" s="6"/>
      <c r="B339" s="6"/>
    </row>
    <row r="340" spans="1:2" ht="12" customHeight="1">
      <c r="A340" s="6"/>
      <c r="B340" s="6"/>
    </row>
    <row r="341" spans="1:2" ht="12" customHeight="1">
      <c r="A341" s="6"/>
      <c r="B341" s="6"/>
    </row>
    <row r="342" spans="1:2" ht="12" customHeight="1">
      <c r="A342" s="6"/>
      <c r="B342" s="6"/>
    </row>
    <row r="343" spans="1:2" ht="12" customHeight="1">
      <c r="A343" s="6"/>
      <c r="B343" s="6"/>
    </row>
    <row r="344" spans="1:2" ht="12" customHeight="1">
      <c r="A344" s="6"/>
      <c r="B344" s="6"/>
    </row>
    <row r="345" spans="1:2" ht="12" customHeight="1">
      <c r="A345" s="6"/>
      <c r="B345" s="6"/>
    </row>
    <row r="346" spans="1:2" ht="12" customHeight="1">
      <c r="A346" s="6"/>
      <c r="B346" s="6"/>
    </row>
    <row r="347" spans="1:2" ht="12" customHeight="1">
      <c r="A347" s="6"/>
      <c r="B347" s="6"/>
    </row>
    <row r="348" spans="1:2" ht="12" customHeight="1">
      <c r="A348" s="6"/>
      <c r="B348" s="6"/>
    </row>
    <row r="349" spans="1:2" ht="12" customHeight="1">
      <c r="A349" s="6"/>
      <c r="B349" s="6"/>
    </row>
    <row r="350" spans="1:2" ht="12" customHeight="1">
      <c r="A350" s="6"/>
      <c r="B350" s="6"/>
    </row>
    <row r="351" spans="1:2" ht="12" customHeight="1">
      <c r="A351" s="6"/>
      <c r="B351" s="6"/>
    </row>
    <row r="352" spans="1:2" ht="12" customHeight="1">
      <c r="A352" s="6"/>
      <c r="B352" s="6"/>
    </row>
    <row r="353" spans="1:2" ht="12" customHeight="1">
      <c r="A353" s="6"/>
      <c r="B353" s="6"/>
    </row>
    <row r="354" spans="1:2" ht="12" customHeight="1">
      <c r="A354" s="6"/>
      <c r="B354" s="6"/>
    </row>
    <row r="355" spans="1:2" ht="12" customHeight="1">
      <c r="A355" s="6"/>
      <c r="B355" s="6"/>
    </row>
    <row r="356" spans="1:2" ht="12" customHeight="1">
      <c r="A356" s="6"/>
      <c r="B356" s="6"/>
    </row>
    <row r="357" spans="1:2" ht="12" customHeight="1">
      <c r="A357" s="6"/>
      <c r="B357" s="6"/>
    </row>
    <row r="358" spans="1:2" ht="12" customHeight="1">
      <c r="A358" s="6"/>
      <c r="B358" s="6"/>
    </row>
    <row r="359" spans="1:2" ht="12" customHeight="1">
      <c r="A359" s="6"/>
      <c r="B359" s="6"/>
    </row>
    <row r="360" spans="1:2" ht="12" customHeight="1">
      <c r="A360" s="6"/>
      <c r="B360" s="6"/>
    </row>
    <row r="361" spans="1:2" ht="12" customHeight="1">
      <c r="A361" s="6"/>
      <c r="B361" s="6"/>
    </row>
    <row r="362" spans="1:2" ht="12" customHeight="1">
      <c r="A362" s="6"/>
      <c r="B362" s="6"/>
    </row>
    <row r="363" spans="1:2" ht="12" customHeight="1">
      <c r="A363" s="6"/>
      <c r="B363" s="6"/>
    </row>
    <row r="364" spans="1:2" ht="12" customHeight="1">
      <c r="A364" s="6"/>
      <c r="B364" s="6"/>
    </row>
    <row r="365" spans="1:2" ht="12" customHeight="1">
      <c r="A365" s="6"/>
      <c r="B365" s="6"/>
    </row>
    <row r="366" spans="1:2" ht="12" customHeight="1">
      <c r="A366" s="6"/>
      <c r="B366" s="6"/>
    </row>
    <row r="367" spans="1:2" ht="12" customHeight="1">
      <c r="A367" s="6"/>
      <c r="B367" s="6"/>
    </row>
    <row r="368" spans="1:2" ht="12" customHeight="1">
      <c r="A368" s="6"/>
      <c r="B368" s="6"/>
    </row>
    <row r="369" spans="1:2" ht="12" customHeight="1">
      <c r="A369" s="6"/>
      <c r="B369" s="6"/>
    </row>
    <row r="370" spans="1:2" ht="12" customHeight="1">
      <c r="A370" s="6"/>
      <c r="B370" s="6"/>
    </row>
    <row r="371" spans="1:2" ht="12" customHeight="1">
      <c r="A371" s="6"/>
      <c r="B371" s="6"/>
    </row>
    <row r="372" spans="1:2" ht="12" customHeight="1">
      <c r="A372" s="6"/>
      <c r="B372" s="6"/>
    </row>
    <row r="373" spans="1:2" ht="12" customHeight="1">
      <c r="A373" s="6"/>
      <c r="B373" s="6"/>
    </row>
    <row r="374" spans="1:2" ht="12" customHeight="1">
      <c r="A374" s="6"/>
      <c r="B374" s="6"/>
    </row>
    <row r="375" spans="1:2" ht="12" customHeight="1">
      <c r="A375" s="6"/>
      <c r="B375" s="6"/>
    </row>
    <row r="376" spans="1:2" ht="12" customHeight="1">
      <c r="A376" s="6"/>
      <c r="B376" s="6"/>
    </row>
    <row r="377" spans="1:2" ht="12" customHeight="1">
      <c r="A377" s="6"/>
      <c r="B377" s="6"/>
    </row>
    <row r="378" spans="1:2" ht="12" customHeight="1">
      <c r="A378" s="6"/>
      <c r="B378" s="6"/>
    </row>
    <row r="379" spans="1:2" ht="12" customHeight="1">
      <c r="A379" s="6"/>
      <c r="B379" s="6"/>
    </row>
    <row r="380" spans="1:2" ht="12" customHeight="1">
      <c r="A380" s="6"/>
      <c r="B380" s="6"/>
    </row>
    <row r="381" spans="1:2" ht="12" customHeight="1">
      <c r="A381" s="6"/>
      <c r="B381" s="6"/>
    </row>
    <row r="382" spans="1:2" ht="12" customHeight="1">
      <c r="A382" s="6"/>
      <c r="B382" s="6"/>
    </row>
    <row r="383" spans="1:2" ht="12" customHeight="1">
      <c r="A383" s="6"/>
      <c r="B383" s="6"/>
    </row>
    <row r="384" spans="1:2" ht="12" customHeight="1">
      <c r="A384" s="6"/>
      <c r="B384" s="6"/>
    </row>
    <row r="385" spans="1:2" ht="12" customHeight="1">
      <c r="A385" s="6"/>
      <c r="B385" s="6"/>
    </row>
    <row r="386" spans="1:2" ht="12" customHeight="1">
      <c r="A386" s="6"/>
      <c r="B386" s="6"/>
    </row>
    <row r="387" spans="1:2" ht="12" customHeight="1">
      <c r="A387" s="6"/>
      <c r="B387" s="6"/>
    </row>
    <row r="388" spans="1:2" ht="12" customHeight="1">
      <c r="A388" s="6"/>
      <c r="B388" s="6"/>
    </row>
    <row r="389" spans="1:2" ht="12" customHeight="1">
      <c r="A389" s="6"/>
      <c r="B389" s="6"/>
    </row>
    <row r="390" spans="1:2" ht="12" customHeight="1">
      <c r="A390" s="6"/>
      <c r="B390" s="6"/>
    </row>
    <row r="391" spans="1:2" ht="12" customHeight="1">
      <c r="A391" s="6"/>
      <c r="B391" s="6"/>
    </row>
    <row r="392" spans="1:2" ht="12" customHeight="1">
      <c r="A392" s="6"/>
      <c r="B392" s="6"/>
    </row>
    <row r="393" spans="1:2" ht="12" customHeight="1">
      <c r="A393" s="6"/>
      <c r="B393" s="6"/>
    </row>
    <row r="394" spans="1:2" ht="12" customHeight="1">
      <c r="A394" s="6"/>
      <c r="B394" s="6"/>
    </row>
    <row r="395" spans="1:2" ht="12" customHeight="1">
      <c r="A395" s="6"/>
      <c r="B395" s="6"/>
    </row>
    <row r="396" spans="1:2" ht="12" customHeight="1">
      <c r="A396" s="6"/>
      <c r="B396" s="6"/>
    </row>
    <row r="397" spans="1:2" ht="12" customHeight="1">
      <c r="A397" s="6"/>
      <c r="B397" s="6"/>
    </row>
    <row r="398" spans="1:2" ht="12" customHeight="1">
      <c r="A398" s="6"/>
      <c r="B398" s="6"/>
    </row>
    <row r="399" spans="1:2" ht="12" customHeight="1">
      <c r="A399" s="6"/>
      <c r="B399" s="6"/>
    </row>
    <row r="400" spans="1:2" ht="12" customHeight="1">
      <c r="A400" s="6"/>
      <c r="B400" s="6"/>
    </row>
    <row r="401" spans="1:2" ht="12" customHeight="1">
      <c r="A401" s="6"/>
      <c r="B401" s="6"/>
    </row>
    <row r="402" spans="1:2" ht="12" customHeight="1">
      <c r="A402" s="6"/>
      <c r="B402" s="6"/>
    </row>
    <row r="403" spans="1:2" ht="12" customHeight="1">
      <c r="A403" s="6"/>
      <c r="B403" s="6"/>
    </row>
    <row r="404" spans="1:2" ht="12" customHeight="1">
      <c r="A404" s="6"/>
      <c r="B404" s="6"/>
    </row>
    <row r="405" spans="1:2" ht="12" customHeight="1">
      <c r="A405" s="6"/>
      <c r="B405" s="6"/>
    </row>
    <row r="406" spans="1:2" ht="12" customHeight="1">
      <c r="A406" s="6"/>
      <c r="B406" s="6"/>
    </row>
    <row r="407" spans="1:2" ht="12" customHeight="1">
      <c r="A407" s="6"/>
      <c r="B407" s="6"/>
    </row>
    <row r="408" spans="1:2" ht="12" customHeight="1">
      <c r="A408" s="6"/>
      <c r="B408" s="6"/>
    </row>
    <row r="409" spans="1:2" ht="12" customHeight="1">
      <c r="A409" s="6"/>
      <c r="B409" s="6"/>
    </row>
    <row r="410" spans="1:2" ht="12" customHeight="1">
      <c r="A410" s="6"/>
      <c r="B410" s="6"/>
    </row>
    <row r="411" spans="1:2" ht="12" customHeight="1">
      <c r="A411" s="6"/>
      <c r="B411" s="6"/>
    </row>
    <row r="412" spans="1:2" ht="12" customHeight="1">
      <c r="A412" s="6"/>
      <c r="B412" s="6"/>
    </row>
    <row r="413" spans="1:2" ht="12" customHeight="1">
      <c r="A413" s="6"/>
      <c r="B413" s="6"/>
    </row>
    <row r="414" spans="1:2" ht="12" customHeight="1">
      <c r="A414" s="6"/>
      <c r="B414" s="6"/>
    </row>
    <row r="415" spans="1:2" ht="12" customHeight="1">
      <c r="A415" s="6"/>
      <c r="B415" s="6"/>
    </row>
    <row r="416" spans="1:2" ht="12" customHeight="1">
      <c r="A416" s="6"/>
      <c r="B416" s="6"/>
    </row>
    <row r="417" spans="1:2" ht="12" customHeight="1">
      <c r="A417" s="6"/>
      <c r="B417" s="6"/>
    </row>
    <row r="418" spans="1:2" ht="12" customHeight="1">
      <c r="A418" s="6"/>
      <c r="B418" s="6"/>
    </row>
    <row r="419" spans="1:2" ht="12" customHeight="1">
      <c r="A419" s="6"/>
      <c r="B419" s="6"/>
    </row>
    <row r="420" spans="1:2" ht="12" customHeight="1">
      <c r="A420" s="6"/>
      <c r="B420" s="6"/>
    </row>
    <row r="421" spans="1:2" ht="12" customHeight="1">
      <c r="A421" s="6"/>
      <c r="B421" s="6"/>
    </row>
    <row r="422" spans="1:2" ht="12" customHeight="1">
      <c r="A422" s="6"/>
      <c r="B422" s="6"/>
    </row>
    <row r="423" spans="1:2" ht="12" customHeight="1">
      <c r="A423" s="6"/>
      <c r="B423" s="6"/>
    </row>
    <row r="424" spans="1:2" ht="12" customHeight="1">
      <c r="A424" s="6"/>
      <c r="B424" s="6"/>
    </row>
    <row r="425" spans="1:2" ht="12" customHeight="1">
      <c r="A425" s="6"/>
      <c r="B425" s="6"/>
    </row>
    <row r="426" spans="1:2" ht="12" customHeight="1">
      <c r="A426" s="6"/>
      <c r="B426" s="6"/>
    </row>
    <row r="427" spans="1:2" ht="12" customHeight="1">
      <c r="A427" s="6"/>
      <c r="B427" s="6"/>
    </row>
    <row r="428" spans="1:2" ht="12" customHeight="1">
      <c r="A428" s="6"/>
      <c r="B428" s="6"/>
    </row>
    <row r="429" spans="1:2" ht="12" customHeight="1">
      <c r="A429" s="6"/>
      <c r="B429" s="6"/>
    </row>
    <row r="430" spans="1:2" ht="12" customHeight="1">
      <c r="A430" s="6"/>
      <c r="B430" s="6"/>
    </row>
    <row r="431" spans="1:2" ht="12" customHeight="1">
      <c r="A431" s="6"/>
      <c r="B431" s="6"/>
    </row>
    <row r="432" spans="1:2" ht="12" customHeight="1">
      <c r="A432" s="6"/>
      <c r="B432" s="6"/>
    </row>
    <row r="433" spans="1:2" ht="12" customHeight="1">
      <c r="A433" s="6"/>
      <c r="B433" s="6"/>
    </row>
    <row r="434" spans="1:2" ht="12" customHeight="1">
      <c r="A434" s="6"/>
      <c r="B434" s="6"/>
    </row>
    <row r="435" spans="1:2" ht="12" customHeight="1">
      <c r="A435" s="6"/>
      <c r="B435" s="6"/>
    </row>
    <row r="436" spans="1:2" ht="12" customHeight="1">
      <c r="A436" s="6"/>
      <c r="B436" s="6"/>
    </row>
    <row r="437" spans="1:2" ht="12" customHeight="1">
      <c r="A437" s="6"/>
      <c r="B437" s="6"/>
    </row>
    <row r="438" spans="1:2" ht="12" customHeight="1">
      <c r="A438" s="6"/>
      <c r="B438" s="6"/>
    </row>
    <row r="439" spans="1:2" ht="12" customHeight="1">
      <c r="A439" s="6"/>
      <c r="B439" s="6"/>
    </row>
    <row r="440" spans="1:2" ht="12" customHeight="1">
      <c r="A440" s="6"/>
      <c r="B440" s="6"/>
    </row>
    <row r="441" spans="1:2" ht="12" customHeight="1">
      <c r="A441" s="6"/>
      <c r="B441" s="6"/>
    </row>
    <row r="442" spans="1:2" ht="12" customHeight="1">
      <c r="A442" s="6"/>
      <c r="B442" s="6"/>
    </row>
    <row r="443" spans="1:2" ht="12" customHeight="1">
      <c r="A443" s="6"/>
      <c r="B443" s="6"/>
    </row>
    <row r="444" spans="1:2" ht="12" customHeight="1">
      <c r="A444" s="6"/>
      <c r="B444" s="6"/>
    </row>
    <row r="445" spans="1:2" ht="12" customHeight="1">
      <c r="A445" s="6"/>
      <c r="B445" s="6"/>
    </row>
    <row r="446" spans="1:2" ht="12" customHeight="1">
      <c r="A446" s="6"/>
      <c r="B446" s="6"/>
    </row>
    <row r="447" spans="1:2" ht="12" customHeight="1">
      <c r="A447" s="6"/>
      <c r="B447" s="6"/>
    </row>
    <row r="448" spans="1:2" ht="12" customHeight="1">
      <c r="A448" s="6"/>
      <c r="B448" s="6"/>
    </row>
    <row r="449" spans="1:2" ht="12" customHeight="1">
      <c r="A449" s="6"/>
      <c r="B449" s="6"/>
    </row>
    <row r="450" spans="1:2" ht="12" customHeight="1">
      <c r="A450" s="6"/>
      <c r="B450" s="6"/>
    </row>
    <row r="451" spans="1:2" ht="12" customHeight="1">
      <c r="A451" s="6"/>
      <c r="B451" s="6"/>
    </row>
    <row r="452" spans="1:2" ht="12" customHeight="1">
      <c r="A452" s="6"/>
      <c r="B452" s="6"/>
    </row>
    <row r="453" spans="1:2" ht="12" customHeight="1">
      <c r="A453" s="6"/>
      <c r="B453" s="6"/>
    </row>
    <row r="454" spans="1:2" ht="12" customHeight="1">
      <c r="A454" s="6"/>
      <c r="B454" s="6"/>
    </row>
    <row r="455" spans="1:2" ht="12" customHeight="1">
      <c r="A455" s="6"/>
      <c r="B455" s="6"/>
    </row>
    <row r="456" spans="1:2" ht="12" customHeight="1">
      <c r="A456" s="6"/>
      <c r="B456" s="6"/>
    </row>
    <row r="457" spans="1:2" ht="12" customHeight="1">
      <c r="A457" s="6"/>
      <c r="B457" s="6"/>
    </row>
    <row r="458" spans="1:2" ht="12" customHeight="1">
      <c r="A458" s="6"/>
      <c r="B458" s="6"/>
    </row>
    <row r="459" spans="1:2" ht="12" customHeight="1">
      <c r="A459" s="6"/>
      <c r="B459" s="6"/>
    </row>
    <row r="460" spans="1:2" ht="12" customHeight="1">
      <c r="A460" s="6"/>
      <c r="B460" s="6"/>
    </row>
    <row r="461" spans="1:2" ht="12" customHeight="1">
      <c r="A461" s="6"/>
      <c r="B461" s="6"/>
    </row>
    <row r="462" spans="1:2" ht="12" customHeight="1">
      <c r="A462" s="6"/>
      <c r="B462" s="6"/>
    </row>
    <row r="463" spans="1:2" ht="12" customHeight="1">
      <c r="A463" s="6"/>
      <c r="B463" s="6"/>
    </row>
    <row r="464" spans="1:2" ht="12" customHeight="1">
      <c r="A464" s="6"/>
      <c r="B464" s="6"/>
    </row>
    <row r="465" spans="1:2" ht="12" customHeight="1">
      <c r="A465" s="6"/>
      <c r="B465" s="6"/>
    </row>
    <row r="466" spans="1:2" ht="12" customHeight="1">
      <c r="A466" s="6"/>
      <c r="B466" s="6"/>
    </row>
    <row r="467" spans="1:2" ht="12" customHeight="1">
      <c r="A467" s="6"/>
      <c r="B467" s="6"/>
    </row>
    <row r="468" spans="1:2" ht="12" customHeight="1">
      <c r="A468" s="6"/>
      <c r="B468" s="6"/>
    </row>
    <row r="469" spans="1:2" ht="12" customHeight="1">
      <c r="A469" s="6"/>
      <c r="B469" s="6"/>
    </row>
    <row r="470" spans="1:2" ht="12" customHeight="1">
      <c r="A470" s="6"/>
      <c r="B470" s="6"/>
    </row>
    <row r="471" spans="1:2" ht="12" customHeight="1">
      <c r="A471" s="6"/>
      <c r="B471" s="6"/>
    </row>
    <row r="472" spans="1:2" ht="12" customHeight="1">
      <c r="A472" s="6"/>
      <c r="B472" s="6"/>
    </row>
    <row r="473" spans="1:2" ht="12" customHeight="1">
      <c r="A473" s="6"/>
      <c r="B473" s="6"/>
    </row>
    <row r="474" spans="1:2" ht="12" customHeight="1">
      <c r="A474" s="6"/>
      <c r="B474" s="6"/>
    </row>
    <row r="475" spans="1:2" ht="12" customHeight="1">
      <c r="A475" s="6"/>
      <c r="B475" s="6"/>
    </row>
    <row r="476" spans="1:2" ht="12" customHeight="1">
      <c r="A476" s="6"/>
      <c r="B476" s="6"/>
    </row>
    <row r="477" spans="1:2" ht="12" customHeight="1">
      <c r="A477" s="6"/>
      <c r="B477" s="6"/>
    </row>
    <row r="478" spans="1:2" ht="12" customHeight="1">
      <c r="A478" s="6"/>
      <c r="B478" s="6"/>
    </row>
    <row r="479" spans="1:2" ht="12" customHeight="1">
      <c r="A479" s="6"/>
      <c r="B479" s="6"/>
    </row>
    <row r="480" spans="1:2" ht="12" customHeight="1">
      <c r="A480" s="6"/>
      <c r="B480" s="6"/>
    </row>
    <row r="481" spans="1:2" ht="12" customHeight="1">
      <c r="A481" s="6"/>
      <c r="B481" s="6"/>
    </row>
    <row r="482" spans="1:2" ht="12" customHeight="1">
      <c r="A482" s="6"/>
      <c r="B482" s="6"/>
    </row>
    <row r="483" spans="1:2" ht="12" customHeight="1">
      <c r="A483" s="6"/>
      <c r="B483" s="6"/>
    </row>
    <row r="484" spans="1:2" ht="12" customHeight="1">
      <c r="A484" s="6"/>
      <c r="B484" s="6"/>
    </row>
    <row r="485" spans="1:2" ht="12" customHeight="1">
      <c r="A485" s="6"/>
      <c r="B485" s="6"/>
    </row>
    <row r="486" spans="1:2" ht="12" customHeight="1">
      <c r="A486" s="6"/>
      <c r="B486" s="6"/>
    </row>
    <row r="487" spans="1:2" ht="12" customHeight="1">
      <c r="A487" s="6"/>
      <c r="B487" s="6"/>
    </row>
    <row r="488" spans="1:2" ht="12" customHeight="1">
      <c r="A488" s="6"/>
      <c r="B488" s="6"/>
    </row>
    <row r="489" spans="1:2" ht="12" customHeight="1">
      <c r="A489" s="6"/>
      <c r="B489" s="6"/>
    </row>
    <row r="490" spans="1:2" ht="12" customHeight="1">
      <c r="A490" s="6"/>
      <c r="B490" s="6"/>
    </row>
    <row r="491" spans="1:2" ht="12" customHeight="1">
      <c r="A491" s="6"/>
      <c r="B491" s="6"/>
    </row>
    <row r="492" spans="1:2" ht="12" customHeight="1">
      <c r="A492" s="6"/>
      <c r="B492" s="6"/>
    </row>
    <row r="493" spans="1:2" ht="12" customHeight="1">
      <c r="A493" s="6"/>
      <c r="B493" s="6"/>
    </row>
    <row r="494" spans="1:2" ht="12" customHeight="1">
      <c r="A494" s="6"/>
      <c r="B494" s="6"/>
    </row>
    <row r="495" spans="1:2" ht="12" customHeight="1">
      <c r="A495" s="6"/>
      <c r="B495" s="6"/>
    </row>
    <row r="496" spans="1:2" ht="12" customHeight="1">
      <c r="A496" s="6"/>
      <c r="B496" s="6"/>
    </row>
    <row r="497" spans="1:2" ht="12" customHeight="1">
      <c r="A497" s="6"/>
      <c r="B497" s="6"/>
    </row>
    <row r="498" spans="1:2" ht="12" customHeight="1">
      <c r="A498" s="6"/>
      <c r="B498" s="6"/>
    </row>
    <row r="499" spans="1:2" ht="12" customHeight="1">
      <c r="A499" s="6"/>
      <c r="B499" s="6"/>
    </row>
    <row r="500" spans="1:2" ht="12" customHeight="1">
      <c r="A500" s="6"/>
      <c r="B500" s="6"/>
    </row>
    <row r="501" spans="1:2" ht="12" customHeight="1">
      <c r="A501" s="6"/>
      <c r="B501" s="6"/>
    </row>
    <row r="502" spans="1:2" ht="12" customHeight="1">
      <c r="A502" s="6"/>
      <c r="B502" s="6"/>
    </row>
    <row r="503" spans="1:2" ht="12" customHeight="1">
      <c r="A503" s="6"/>
      <c r="B503" s="6"/>
    </row>
    <row r="504" spans="1:2" ht="12" customHeight="1">
      <c r="A504" s="6"/>
      <c r="B504" s="6"/>
    </row>
    <row r="505" spans="1:2" ht="12" customHeight="1">
      <c r="A505" s="6"/>
      <c r="B505" s="6"/>
    </row>
    <row r="506" spans="1:2" ht="12" customHeight="1">
      <c r="A506" s="6"/>
      <c r="B506" s="6"/>
    </row>
    <row r="507" spans="1:2" ht="12" customHeight="1">
      <c r="A507" s="6"/>
      <c r="B507" s="6"/>
    </row>
    <row r="508" spans="1:2" ht="12" customHeight="1">
      <c r="A508" s="6"/>
      <c r="B508" s="6"/>
    </row>
    <row r="509" spans="1:2" ht="12" customHeight="1">
      <c r="A509" s="6"/>
      <c r="B509" s="6"/>
    </row>
    <row r="510" spans="1:2" ht="12" customHeight="1">
      <c r="A510" s="6"/>
      <c r="B510" s="6"/>
    </row>
    <row r="511" spans="1:2" ht="12" customHeight="1">
      <c r="A511" s="6"/>
      <c r="B511" s="6"/>
    </row>
    <row r="512" spans="1:2" ht="12" customHeight="1">
      <c r="A512" s="6"/>
      <c r="B512" s="6"/>
    </row>
    <row r="513" spans="1:2" ht="12" customHeight="1">
      <c r="A513" s="6"/>
      <c r="B513" s="6"/>
    </row>
    <row r="514" spans="1:2" ht="12" customHeight="1">
      <c r="A514" s="6"/>
      <c r="B514" s="6"/>
    </row>
    <row r="515" spans="1:2" ht="12" customHeight="1">
      <c r="A515" s="6"/>
      <c r="B515" s="6"/>
    </row>
    <row r="516" spans="1:2" ht="12" customHeight="1">
      <c r="A516" s="6"/>
      <c r="B516" s="6"/>
    </row>
    <row r="517" spans="1:2" ht="12" customHeight="1">
      <c r="A517" s="6"/>
      <c r="B517" s="6"/>
    </row>
    <row r="518" spans="1:2" ht="12" customHeight="1">
      <c r="A518" s="6"/>
      <c r="B518" s="6"/>
    </row>
    <row r="519" spans="1:2" ht="12" customHeight="1">
      <c r="A519" s="6"/>
      <c r="B519" s="6"/>
    </row>
    <row r="520" spans="1:2" ht="12" customHeight="1">
      <c r="A520" s="6"/>
      <c r="B520" s="6"/>
    </row>
    <row r="521" spans="1:2" ht="12" customHeight="1">
      <c r="A521" s="6"/>
      <c r="B521" s="6"/>
    </row>
    <row r="522" spans="1:2" ht="12" customHeight="1">
      <c r="A522" s="6"/>
      <c r="B522" s="6"/>
    </row>
    <row r="523" spans="1:2" ht="12" customHeight="1">
      <c r="A523" s="6"/>
      <c r="B523" s="6"/>
    </row>
    <row r="524" spans="1:2" ht="12" customHeight="1">
      <c r="A524" s="6"/>
      <c r="B524" s="6"/>
    </row>
    <row r="525" spans="1:2" ht="12" customHeight="1">
      <c r="A525" s="6"/>
      <c r="B525" s="6"/>
    </row>
    <row r="526" spans="1:2" ht="12" customHeight="1">
      <c r="A526" s="6"/>
      <c r="B526" s="6"/>
    </row>
    <row r="527" spans="1:2" ht="12" customHeight="1">
      <c r="A527" s="6"/>
      <c r="B527" s="6"/>
    </row>
    <row r="528" spans="1:2" ht="12" customHeight="1">
      <c r="A528" s="6"/>
      <c r="B528" s="6"/>
    </row>
    <row r="529" spans="1:2" ht="12" customHeight="1">
      <c r="A529" s="6"/>
      <c r="B529" s="6"/>
    </row>
    <row r="530" spans="1:2" ht="12" customHeight="1">
      <c r="A530" s="6"/>
      <c r="B530" s="6"/>
    </row>
    <row r="531" spans="1:2" ht="12" customHeight="1">
      <c r="A531" s="6"/>
      <c r="B531" s="6"/>
    </row>
    <row r="532" spans="1:2" ht="12" customHeight="1">
      <c r="A532" s="6"/>
      <c r="B532" s="6"/>
    </row>
    <row r="533" spans="1:2" ht="12" customHeight="1">
      <c r="A533" s="6"/>
      <c r="B533" s="6"/>
    </row>
    <row r="534" spans="1:2" ht="12" customHeight="1">
      <c r="A534" s="6"/>
      <c r="B534" s="6"/>
    </row>
    <row r="535" spans="1:2" ht="12" customHeight="1">
      <c r="A535" s="6"/>
      <c r="B535" s="6"/>
    </row>
    <row r="536" spans="1:2" ht="12" customHeight="1">
      <c r="A536" s="6"/>
      <c r="B536" s="6"/>
    </row>
    <row r="537" spans="1:2" ht="12" customHeight="1">
      <c r="A537" s="6"/>
      <c r="B537" s="6"/>
    </row>
    <row r="538" spans="1:2" ht="12" customHeight="1">
      <c r="A538" s="6"/>
      <c r="B538" s="6"/>
    </row>
    <row r="539" spans="1:2" ht="12" customHeight="1">
      <c r="A539" s="6"/>
      <c r="B539" s="6"/>
    </row>
    <row r="540" spans="1:2" ht="12" customHeight="1">
      <c r="A540" s="6"/>
      <c r="B540" s="6"/>
    </row>
    <row r="541" spans="1:2" ht="12" customHeight="1">
      <c r="A541" s="6"/>
      <c r="B541" s="6"/>
    </row>
    <row r="542" spans="1:2" ht="12" customHeight="1">
      <c r="A542" s="6"/>
      <c r="B542" s="6"/>
    </row>
    <row r="543" spans="1:2" ht="12" customHeight="1">
      <c r="A543" s="6"/>
      <c r="B543" s="6"/>
    </row>
    <row r="544" spans="1:2" ht="12" customHeight="1">
      <c r="A544" s="6"/>
      <c r="B544" s="6"/>
    </row>
    <row r="545" spans="1:2" ht="12" customHeight="1">
      <c r="A545" s="6"/>
      <c r="B545" s="6"/>
    </row>
    <row r="546" spans="1:2" ht="12" customHeight="1">
      <c r="A546" s="6"/>
      <c r="B546" s="6"/>
    </row>
    <row r="547" spans="1:2" ht="12" customHeight="1">
      <c r="A547" s="6"/>
      <c r="B547" s="6"/>
    </row>
    <row r="548" spans="1:2" ht="12" customHeight="1">
      <c r="A548" s="6"/>
      <c r="B548" s="6"/>
    </row>
    <row r="549" spans="1:2" ht="12" customHeight="1">
      <c r="A549" s="6"/>
      <c r="B549" s="6"/>
    </row>
    <row r="550" spans="1:2" ht="12" customHeight="1">
      <c r="A550" s="6"/>
      <c r="B550" s="6"/>
    </row>
    <row r="551" spans="1:2" ht="12" customHeight="1">
      <c r="A551" s="6"/>
      <c r="B551" s="6"/>
    </row>
    <row r="552" spans="1:2" ht="12" customHeight="1">
      <c r="A552" s="6"/>
      <c r="B552" s="6"/>
    </row>
    <row r="553" spans="1:2" ht="12" customHeight="1">
      <c r="A553" s="6"/>
      <c r="B553" s="6"/>
    </row>
    <row r="554" spans="1:2" ht="12" customHeight="1">
      <c r="A554" s="6"/>
      <c r="B554" s="6"/>
    </row>
    <row r="555" spans="1:2" ht="12" customHeight="1">
      <c r="A555" s="6"/>
      <c r="B555" s="6"/>
    </row>
    <row r="556" spans="1:2" ht="12" customHeight="1">
      <c r="A556" s="6"/>
      <c r="B556" s="6"/>
    </row>
    <row r="557" spans="1:2" ht="12" customHeight="1">
      <c r="A557" s="6"/>
      <c r="B557" s="6"/>
    </row>
    <row r="558" spans="1:2" ht="12" customHeight="1">
      <c r="A558" s="6"/>
      <c r="B558" s="6"/>
    </row>
    <row r="559" spans="1:2" ht="12" customHeight="1">
      <c r="A559" s="6"/>
      <c r="B559" s="6"/>
    </row>
    <row r="560" spans="1:2" ht="12" customHeight="1">
      <c r="A560" s="6"/>
      <c r="B560" s="6"/>
    </row>
    <row r="561" spans="1:2" ht="12" customHeight="1">
      <c r="A561" s="6"/>
      <c r="B561" s="6"/>
    </row>
    <row r="562" spans="1:2" ht="12" customHeight="1">
      <c r="A562" s="6"/>
      <c r="B562" s="6"/>
    </row>
    <row r="563" spans="1:2" ht="12" customHeight="1">
      <c r="A563" s="6"/>
      <c r="B563" s="6"/>
    </row>
    <row r="564" spans="1:2" ht="12" customHeight="1">
      <c r="A564" s="6"/>
      <c r="B564" s="6"/>
    </row>
    <row r="565" spans="1:2" ht="12" customHeight="1">
      <c r="A565" s="6"/>
      <c r="B565" s="6"/>
    </row>
    <row r="566" spans="1:2" ht="12" customHeight="1">
      <c r="A566" s="6"/>
      <c r="B566" s="6"/>
    </row>
    <row r="567" spans="1:2" ht="12" customHeight="1">
      <c r="A567" s="6"/>
      <c r="B567" s="6"/>
    </row>
    <row r="568" spans="1:2" ht="12" customHeight="1">
      <c r="A568" s="6"/>
      <c r="B568" s="6"/>
    </row>
    <row r="569" spans="1:2" ht="12" customHeight="1">
      <c r="A569" s="6"/>
      <c r="B569" s="6"/>
    </row>
    <row r="570" spans="1:2" ht="12" customHeight="1">
      <c r="A570" s="6"/>
      <c r="B570" s="6"/>
    </row>
    <row r="571" spans="1:2" ht="12" customHeight="1">
      <c r="A571" s="6"/>
      <c r="B571" s="6"/>
    </row>
    <row r="572" spans="1:2" ht="12" customHeight="1">
      <c r="A572" s="6"/>
      <c r="B572" s="6"/>
    </row>
    <row r="573" spans="1:2" ht="12" customHeight="1">
      <c r="A573" s="6"/>
      <c r="B573" s="6"/>
    </row>
    <row r="574" spans="1:2" ht="12" customHeight="1">
      <c r="A574" s="6"/>
      <c r="B574" s="6"/>
    </row>
    <row r="575" spans="1:2" ht="12" customHeight="1">
      <c r="A575" s="6"/>
      <c r="B575" s="6"/>
    </row>
    <row r="576" spans="1:2" ht="12" customHeight="1">
      <c r="A576" s="6"/>
      <c r="B576" s="6"/>
    </row>
    <row r="577" spans="1:2" ht="12" customHeight="1">
      <c r="A577" s="6"/>
      <c r="B577" s="6"/>
    </row>
    <row r="578" spans="1:2" ht="12" customHeight="1">
      <c r="A578" s="6"/>
      <c r="B578" s="6"/>
    </row>
    <row r="579" spans="1:2" ht="12" customHeight="1">
      <c r="A579" s="6"/>
      <c r="B579" s="6"/>
    </row>
    <row r="580" spans="1:2" ht="12" customHeight="1">
      <c r="A580" s="6"/>
      <c r="B580" s="6"/>
    </row>
    <row r="581" spans="1:2" ht="12" customHeight="1">
      <c r="A581" s="6"/>
      <c r="B581" s="6"/>
    </row>
    <row r="582" spans="1:2" ht="12" customHeight="1">
      <c r="A582" s="6"/>
      <c r="B582" s="6"/>
    </row>
    <row r="583" spans="1:2" ht="12" customHeight="1">
      <c r="A583" s="6"/>
      <c r="B583" s="6"/>
    </row>
    <row r="584" spans="1:2" ht="12" customHeight="1">
      <c r="A584" s="6"/>
      <c r="B584" s="6"/>
    </row>
    <row r="585" spans="1:2" ht="12" customHeight="1">
      <c r="A585" s="6"/>
      <c r="B585" s="6"/>
    </row>
    <row r="586" spans="1:2" ht="12" customHeight="1">
      <c r="A586" s="6"/>
      <c r="B586" s="6"/>
    </row>
    <row r="587" spans="1:2" ht="12" customHeight="1">
      <c r="A587" s="6"/>
      <c r="B587" s="6"/>
    </row>
    <row r="588" spans="1:2" ht="12" customHeight="1">
      <c r="A588" s="6"/>
      <c r="B588" s="6"/>
    </row>
    <row r="589" spans="1:2" ht="12" customHeight="1">
      <c r="A589" s="6"/>
      <c r="B589" s="6"/>
    </row>
    <row r="590" spans="1:2" ht="12" customHeight="1">
      <c r="A590" s="6"/>
      <c r="B590" s="6"/>
    </row>
    <row r="591" spans="1:2" ht="12" customHeight="1">
      <c r="A591" s="6"/>
      <c r="B591" s="6"/>
    </row>
    <row r="592" spans="1:2" ht="12" customHeight="1">
      <c r="A592" s="6"/>
      <c r="B592" s="6"/>
    </row>
    <row r="593" spans="1:2" ht="12" customHeight="1">
      <c r="A593" s="6"/>
      <c r="B593" s="6"/>
    </row>
    <row r="594" spans="1:2" ht="12" customHeight="1">
      <c r="A594" s="6"/>
      <c r="B594" s="6"/>
    </row>
    <row r="595" spans="1:2" ht="12" customHeight="1">
      <c r="A595" s="6"/>
      <c r="B595" s="6"/>
    </row>
    <row r="596" spans="1:2" ht="12" customHeight="1">
      <c r="A596" s="6"/>
      <c r="B596" s="6"/>
    </row>
    <row r="597" spans="1:2" ht="12" customHeight="1">
      <c r="A597" s="6"/>
      <c r="B597" s="6"/>
    </row>
    <row r="598" spans="1:2" ht="12" customHeight="1">
      <c r="A598" s="6"/>
      <c r="B598" s="6"/>
    </row>
    <row r="599" spans="1:2" ht="12" customHeight="1">
      <c r="A599" s="6"/>
      <c r="B599" s="6"/>
    </row>
    <row r="600" spans="1:2" ht="12" customHeight="1">
      <c r="A600" s="6"/>
      <c r="B600" s="6"/>
    </row>
    <row r="601" spans="1:2" ht="12" customHeight="1">
      <c r="A601" s="6"/>
      <c r="B601" s="6"/>
    </row>
    <row r="602" spans="1:2" ht="12" customHeight="1">
      <c r="A602" s="6"/>
      <c r="B602" s="6"/>
    </row>
    <row r="603" spans="1:2" ht="12" customHeight="1">
      <c r="A603" s="6"/>
      <c r="B603" s="6"/>
    </row>
    <row r="604" spans="1:2" ht="12" customHeight="1">
      <c r="A604" s="6"/>
      <c r="B604" s="6"/>
    </row>
    <row r="605" spans="1:2" ht="12" customHeight="1">
      <c r="A605" s="6"/>
      <c r="B605" s="6"/>
    </row>
    <row r="606" spans="1:2" ht="12" customHeight="1">
      <c r="A606" s="6"/>
      <c r="B606" s="6"/>
    </row>
    <row r="607" spans="1:2" ht="12" customHeight="1">
      <c r="A607" s="6"/>
      <c r="B607" s="6"/>
    </row>
    <row r="608" spans="1:2" ht="12" customHeight="1">
      <c r="A608" s="6"/>
      <c r="B608" s="6"/>
    </row>
    <row r="609" spans="1:2" ht="12" customHeight="1">
      <c r="A609" s="6"/>
      <c r="B609" s="6"/>
    </row>
    <row r="610" spans="1:2" ht="12" customHeight="1">
      <c r="A610" s="6"/>
      <c r="B610" s="6"/>
    </row>
    <row r="611" spans="1:2" ht="12" customHeight="1">
      <c r="A611" s="6"/>
      <c r="B611" s="6"/>
    </row>
    <row r="612" spans="1:2" ht="12" customHeight="1">
      <c r="A612" s="6"/>
      <c r="B612" s="6"/>
    </row>
    <row r="613" spans="1:2" ht="12" customHeight="1">
      <c r="A613" s="6"/>
      <c r="B613" s="6"/>
    </row>
    <row r="614" spans="1:2" ht="12" customHeight="1">
      <c r="A614" s="6"/>
      <c r="B614" s="6"/>
    </row>
    <row r="615" spans="1:2" ht="12" customHeight="1">
      <c r="A615" s="6"/>
      <c r="B615" s="6"/>
    </row>
    <row r="616" spans="1:2" ht="12" customHeight="1">
      <c r="A616" s="6"/>
      <c r="B616" s="6"/>
    </row>
    <row r="617" spans="1:2" ht="12" customHeight="1">
      <c r="A617" s="6"/>
      <c r="B617" s="6"/>
    </row>
    <row r="618" spans="1:2" ht="12" customHeight="1">
      <c r="A618" s="6"/>
      <c r="B618" s="6"/>
    </row>
    <row r="619" spans="1:2" ht="12" customHeight="1">
      <c r="A619" s="6"/>
      <c r="B619" s="6"/>
    </row>
    <row r="620" spans="1:2" ht="12" customHeight="1">
      <c r="A620" s="6"/>
      <c r="B620" s="6"/>
    </row>
    <row r="621" spans="1:2" ht="12" customHeight="1">
      <c r="A621" s="6"/>
      <c r="B621" s="6"/>
    </row>
    <row r="622" spans="1:2" ht="12" customHeight="1">
      <c r="A622" s="6"/>
      <c r="B622" s="6"/>
    </row>
    <row r="623" spans="1:2" ht="12" customHeight="1">
      <c r="A623" s="6"/>
      <c r="B623" s="6"/>
    </row>
    <row r="624" spans="1:2" ht="12" customHeight="1">
      <c r="A624" s="6"/>
      <c r="B624" s="6"/>
    </row>
    <row r="625" spans="1:2" ht="12" customHeight="1">
      <c r="A625" s="6"/>
      <c r="B625" s="6"/>
    </row>
    <row r="626" spans="1:2" ht="12" customHeight="1">
      <c r="A626" s="6"/>
      <c r="B626" s="6"/>
    </row>
    <row r="627" spans="1:2" ht="12" customHeight="1">
      <c r="A627" s="6"/>
      <c r="B627" s="6"/>
    </row>
    <row r="628" spans="1:2" ht="12" customHeight="1">
      <c r="A628" s="6"/>
      <c r="B628" s="6"/>
    </row>
    <row r="629" spans="1:2" ht="12" customHeight="1">
      <c r="A629" s="6"/>
      <c r="B629" s="6"/>
    </row>
    <row r="630" spans="1:2" ht="12" customHeight="1">
      <c r="A630" s="6"/>
      <c r="B630" s="6"/>
    </row>
    <row r="631" spans="1:2" ht="12" customHeight="1">
      <c r="A631" s="6"/>
      <c r="B631" s="6"/>
    </row>
    <row r="632" spans="1:2" ht="12" customHeight="1">
      <c r="A632" s="6"/>
      <c r="B632" s="6"/>
    </row>
    <row r="633" spans="1:2" ht="12" customHeight="1">
      <c r="A633" s="6"/>
      <c r="B633" s="6"/>
    </row>
    <row r="634" spans="1:2" ht="12" customHeight="1">
      <c r="A634" s="6"/>
      <c r="B634" s="6"/>
    </row>
    <row r="635" spans="1:2" ht="12" customHeight="1">
      <c r="A635" s="6"/>
      <c r="B635" s="6"/>
    </row>
    <row r="636" spans="1:2" ht="12" customHeight="1">
      <c r="A636" s="6"/>
      <c r="B636" s="6"/>
    </row>
    <row r="637" spans="1:2" ht="12" customHeight="1">
      <c r="A637" s="6"/>
      <c r="B637" s="6"/>
    </row>
    <row r="638" spans="1:2" ht="12" customHeight="1">
      <c r="A638" s="6"/>
      <c r="B638" s="6"/>
    </row>
    <row r="639" spans="1:2" ht="12" customHeight="1">
      <c r="A639" s="6"/>
      <c r="B639" s="6"/>
    </row>
    <row r="640" spans="1:2" ht="12" customHeight="1">
      <c r="A640" s="6"/>
      <c r="B640" s="6"/>
    </row>
    <row r="641" spans="1:2" ht="12" customHeight="1">
      <c r="A641" s="6"/>
      <c r="B641" s="6"/>
    </row>
    <row r="642" spans="1:2" ht="12" customHeight="1">
      <c r="A642" s="6"/>
      <c r="B642" s="6"/>
    </row>
    <row r="643" spans="1:2" ht="12" customHeight="1">
      <c r="A643" s="6"/>
      <c r="B643" s="6"/>
    </row>
    <row r="644" spans="1:2" ht="12" customHeight="1">
      <c r="A644" s="6"/>
      <c r="B644" s="6"/>
    </row>
    <row r="645" spans="1:2" ht="12" customHeight="1">
      <c r="A645" s="6"/>
      <c r="B645" s="6"/>
    </row>
    <row r="646" spans="1:2" ht="12" customHeight="1">
      <c r="A646" s="6"/>
      <c r="B646" s="6"/>
    </row>
    <row r="647" spans="1:2" ht="12" customHeight="1">
      <c r="A647" s="6"/>
      <c r="B647" s="6"/>
    </row>
    <row r="648" spans="1:2" ht="12" customHeight="1">
      <c r="A648" s="6"/>
      <c r="B648" s="6"/>
    </row>
    <row r="649" spans="1:2" ht="12" customHeight="1">
      <c r="A649" s="6"/>
      <c r="B649" s="6"/>
    </row>
    <row r="650" spans="1:2" ht="12" customHeight="1">
      <c r="A650" s="6"/>
      <c r="B650" s="6"/>
    </row>
    <row r="651" spans="1:2" ht="12" customHeight="1">
      <c r="A651" s="6"/>
      <c r="B651" s="6"/>
    </row>
    <row r="652" spans="1:2" ht="12" customHeight="1">
      <c r="A652" s="6"/>
      <c r="B652" s="6"/>
    </row>
    <row r="653" spans="1:2" ht="12" customHeight="1">
      <c r="A653" s="6"/>
      <c r="B653" s="6"/>
    </row>
    <row r="654" spans="1:2" ht="12" customHeight="1">
      <c r="A654" s="6"/>
      <c r="B654" s="6"/>
    </row>
    <row r="655" spans="1:2" ht="12" customHeight="1">
      <c r="A655" s="6"/>
      <c r="B655" s="6"/>
    </row>
    <row r="656" spans="1:2" ht="12" customHeight="1">
      <c r="A656" s="6"/>
      <c r="B656" s="6"/>
    </row>
    <row r="657" spans="1:2" ht="12" customHeight="1">
      <c r="A657" s="6"/>
      <c r="B657" s="6"/>
    </row>
    <row r="658" spans="1:2" ht="12" customHeight="1">
      <c r="A658" s="6"/>
      <c r="B658" s="6"/>
    </row>
    <row r="659" spans="1:2" ht="12" customHeight="1">
      <c r="A659" s="6"/>
      <c r="B659" s="6"/>
    </row>
    <row r="660" spans="1:2" ht="12" customHeight="1">
      <c r="A660" s="6"/>
      <c r="B660" s="6"/>
    </row>
    <row r="661" spans="1:2" ht="12" customHeight="1">
      <c r="A661" s="6"/>
      <c r="B661" s="6"/>
    </row>
    <row r="662" spans="1:2" ht="12" customHeight="1">
      <c r="A662" s="6"/>
      <c r="B662" s="6"/>
    </row>
    <row r="663" spans="1:2" ht="12" customHeight="1">
      <c r="A663" s="6"/>
      <c r="B663" s="6"/>
    </row>
    <row r="664" spans="1:2" ht="12" customHeight="1">
      <c r="A664" s="6"/>
      <c r="B664" s="6"/>
    </row>
    <row r="665" spans="1:2" ht="12" customHeight="1">
      <c r="A665" s="6"/>
      <c r="B665" s="6"/>
    </row>
    <row r="666" spans="1:2" ht="12" customHeight="1">
      <c r="A666" s="6"/>
      <c r="B666" s="6"/>
    </row>
    <row r="667" spans="1:2" ht="12" customHeight="1">
      <c r="A667" s="6"/>
      <c r="B667" s="6"/>
    </row>
    <row r="668" spans="1:2" ht="12" customHeight="1">
      <c r="A668" s="6"/>
      <c r="B668" s="6"/>
    </row>
    <row r="669" spans="1:2" ht="12" customHeight="1">
      <c r="A669" s="6"/>
      <c r="B669" s="6"/>
    </row>
    <row r="670" spans="1:2" ht="12" customHeight="1">
      <c r="A670" s="6"/>
      <c r="B670" s="6"/>
    </row>
    <row r="671" spans="1:2" ht="12" customHeight="1">
      <c r="A671" s="6"/>
      <c r="B671" s="6"/>
    </row>
    <row r="672" spans="1:2" ht="12" customHeight="1">
      <c r="A672" s="6"/>
      <c r="B672" s="6"/>
    </row>
    <row r="673" spans="1:2" ht="12" customHeight="1">
      <c r="A673" s="6"/>
      <c r="B673" s="6"/>
    </row>
    <row r="674" spans="1:2" ht="12" customHeight="1">
      <c r="A674" s="6"/>
      <c r="B674" s="6"/>
    </row>
    <row r="675" spans="1:2" ht="12" customHeight="1">
      <c r="A675" s="6"/>
      <c r="B675" s="6"/>
    </row>
    <row r="676" spans="1:2" ht="12" customHeight="1">
      <c r="A676" s="6"/>
      <c r="B676" s="6"/>
    </row>
    <row r="677" spans="1:2" ht="12" customHeight="1">
      <c r="A677" s="6"/>
      <c r="B677" s="6"/>
    </row>
    <row r="678" spans="1:2" ht="12" customHeight="1">
      <c r="A678" s="6"/>
      <c r="B678" s="6"/>
    </row>
    <row r="679" spans="1:2" ht="12" customHeight="1">
      <c r="A679" s="6"/>
      <c r="B679" s="6"/>
    </row>
    <row r="680" spans="1:2" ht="12" customHeight="1">
      <c r="A680" s="6"/>
      <c r="B680" s="6"/>
    </row>
    <row r="681" spans="1:2" ht="12" customHeight="1">
      <c r="A681" s="6"/>
      <c r="B681" s="6"/>
    </row>
    <row r="682" spans="1:2" ht="12" customHeight="1">
      <c r="A682" s="6"/>
      <c r="B682" s="6"/>
    </row>
    <row r="683" spans="1:2" ht="12" customHeight="1">
      <c r="A683" s="6"/>
      <c r="B683" s="6"/>
    </row>
    <row r="684" spans="1:2" ht="12" customHeight="1">
      <c r="A684" s="6"/>
      <c r="B684" s="6"/>
    </row>
    <row r="685" spans="1:2" ht="12" customHeight="1">
      <c r="A685" s="6"/>
      <c r="B685" s="6"/>
    </row>
    <row r="686" spans="1:2" ht="12" customHeight="1">
      <c r="A686" s="6"/>
      <c r="B686" s="6"/>
    </row>
    <row r="687" spans="1:2" ht="12" customHeight="1">
      <c r="A687" s="6"/>
      <c r="B687" s="6"/>
    </row>
    <row r="688" spans="1:2" ht="12" customHeight="1">
      <c r="A688" s="6"/>
      <c r="B688" s="6"/>
    </row>
    <row r="689" spans="1:2" ht="12" customHeight="1">
      <c r="A689" s="6"/>
      <c r="B689" s="6"/>
    </row>
    <row r="690" spans="1:2" ht="12" customHeight="1">
      <c r="A690" s="6"/>
      <c r="B690" s="6"/>
    </row>
    <row r="691" spans="1:2" ht="12" customHeight="1">
      <c r="A691" s="6"/>
      <c r="B691" s="6"/>
    </row>
    <row r="692" spans="1:2" ht="12" customHeight="1">
      <c r="A692" s="6"/>
      <c r="B692" s="6"/>
    </row>
    <row r="693" spans="1:2" ht="12" customHeight="1">
      <c r="A693" s="6"/>
      <c r="B693" s="6"/>
    </row>
    <row r="694" spans="1:2" ht="12" customHeight="1">
      <c r="A694" s="6"/>
      <c r="B694" s="6"/>
    </row>
    <row r="695" spans="1:2" ht="12" customHeight="1">
      <c r="A695" s="6"/>
      <c r="B695" s="6"/>
    </row>
    <row r="696" spans="1:2" ht="12" customHeight="1">
      <c r="A696" s="6"/>
      <c r="B696" s="6"/>
    </row>
    <row r="697" spans="1:2" ht="12" customHeight="1">
      <c r="A697" s="6"/>
      <c r="B697" s="6"/>
    </row>
    <row r="698" spans="1:2" ht="12" customHeight="1">
      <c r="A698" s="6"/>
      <c r="B698" s="6"/>
    </row>
    <row r="699" spans="1:2" ht="12" customHeight="1">
      <c r="A699" s="6"/>
      <c r="B699" s="6"/>
    </row>
    <row r="700" spans="1:2" ht="12" customHeight="1">
      <c r="A700" s="6"/>
      <c r="B700" s="6"/>
    </row>
    <row r="701" spans="1:2" ht="12" customHeight="1">
      <c r="A701" s="6"/>
      <c r="B701" s="6"/>
    </row>
    <row r="702" spans="1:2" ht="12" customHeight="1">
      <c r="A702" s="6"/>
      <c r="B702" s="6"/>
    </row>
    <row r="703" spans="1:2" ht="12" customHeight="1">
      <c r="A703" s="6"/>
      <c r="B703" s="6"/>
    </row>
    <row r="704" spans="1:2" ht="12" customHeight="1">
      <c r="A704" s="6"/>
      <c r="B704" s="6"/>
    </row>
    <row r="705" spans="1:2" ht="12" customHeight="1">
      <c r="A705" s="6"/>
      <c r="B705" s="6"/>
    </row>
    <row r="706" spans="1:2" ht="12" customHeight="1">
      <c r="A706" s="6"/>
      <c r="B706" s="6"/>
    </row>
    <row r="707" spans="1:2" ht="12" customHeight="1">
      <c r="A707" s="6"/>
      <c r="B707" s="6"/>
    </row>
    <row r="708" spans="1:2" ht="12" customHeight="1">
      <c r="A708" s="6"/>
      <c r="B708" s="6"/>
    </row>
    <row r="709" spans="1:2" ht="12" customHeight="1">
      <c r="A709" s="6"/>
      <c r="B709" s="6"/>
    </row>
    <row r="710" spans="1:2" ht="12" customHeight="1">
      <c r="A710" s="6"/>
      <c r="B710" s="6"/>
    </row>
    <row r="711" spans="1:2" ht="12" customHeight="1">
      <c r="A711" s="6"/>
      <c r="B711" s="6"/>
    </row>
    <row r="712" spans="1:2" ht="12" customHeight="1">
      <c r="A712" s="6"/>
      <c r="B712" s="6"/>
    </row>
    <row r="713" spans="1:2" ht="12" customHeight="1">
      <c r="A713" s="6"/>
      <c r="B713" s="6"/>
    </row>
    <row r="714" spans="1:2" ht="12" customHeight="1">
      <c r="A714" s="6"/>
      <c r="B714" s="6"/>
    </row>
    <row r="715" spans="1:2" ht="12" customHeight="1">
      <c r="A715" s="6"/>
      <c r="B715" s="6"/>
    </row>
    <row r="716" spans="1:2" ht="12" customHeight="1">
      <c r="A716" s="6"/>
      <c r="B716" s="6"/>
    </row>
    <row r="717" spans="1:2" ht="12" customHeight="1">
      <c r="A717" s="6"/>
      <c r="B717" s="6"/>
    </row>
    <row r="718" spans="1:2" ht="12" customHeight="1">
      <c r="A718" s="6"/>
      <c r="B718" s="6"/>
    </row>
    <row r="719" spans="1:2" ht="12" customHeight="1">
      <c r="A719" s="6"/>
      <c r="B719" s="6"/>
    </row>
    <row r="720" spans="1:2" ht="12" customHeight="1">
      <c r="A720" s="6"/>
      <c r="B720" s="6"/>
    </row>
    <row r="721" spans="1:2" ht="12" customHeight="1">
      <c r="A721" s="6"/>
      <c r="B721" s="6"/>
    </row>
    <row r="722" spans="1:2" ht="12" customHeight="1">
      <c r="A722" s="6"/>
      <c r="B722" s="6"/>
    </row>
    <row r="723" spans="1:2" ht="12" customHeight="1">
      <c r="A723" s="6"/>
      <c r="B723" s="6"/>
    </row>
    <row r="724" spans="1:2" ht="12" customHeight="1">
      <c r="A724" s="6"/>
      <c r="B724" s="6"/>
    </row>
    <row r="725" spans="1:2" ht="12" customHeight="1">
      <c r="A725" s="6"/>
      <c r="B725" s="6"/>
    </row>
    <row r="726" spans="1:2" ht="12" customHeight="1">
      <c r="A726" s="6"/>
      <c r="B726" s="6"/>
    </row>
    <row r="727" spans="1:2" ht="12" customHeight="1">
      <c r="A727" s="6"/>
      <c r="B727" s="6"/>
    </row>
    <row r="728" spans="1:2" ht="12" customHeight="1">
      <c r="A728" s="6"/>
      <c r="B728" s="6"/>
    </row>
    <row r="729" spans="1:2" ht="12" customHeight="1">
      <c r="A729" s="6"/>
      <c r="B729" s="6"/>
    </row>
    <row r="730" spans="1:2" ht="12" customHeight="1">
      <c r="A730" s="6"/>
      <c r="B730" s="6"/>
    </row>
    <row r="731" spans="1:2" ht="12" customHeight="1">
      <c r="A731" s="6"/>
      <c r="B731" s="6"/>
    </row>
    <row r="732" spans="1:2" ht="12" customHeight="1">
      <c r="A732" s="6"/>
      <c r="B732" s="6"/>
    </row>
    <row r="733" spans="1:2" ht="12" customHeight="1">
      <c r="A733" s="6"/>
      <c r="B733" s="6"/>
    </row>
    <row r="734" spans="1:2" ht="12" customHeight="1">
      <c r="A734" s="6"/>
      <c r="B734" s="6"/>
    </row>
    <row r="735" spans="1:2" ht="12" customHeight="1">
      <c r="A735" s="6"/>
      <c r="B735" s="6"/>
    </row>
    <row r="736" spans="1:2" ht="12" customHeight="1">
      <c r="A736" s="6"/>
      <c r="B736" s="6"/>
    </row>
    <row r="737" spans="1:2" ht="12" customHeight="1">
      <c r="A737" s="6"/>
      <c r="B737" s="6"/>
    </row>
    <row r="738" spans="1:2" ht="12" customHeight="1">
      <c r="A738" s="6"/>
      <c r="B738" s="6"/>
    </row>
    <row r="739" spans="1:2" ht="12" customHeight="1">
      <c r="A739" s="6"/>
      <c r="B739" s="6"/>
    </row>
    <row r="740" spans="1:2" ht="12" customHeight="1">
      <c r="A740" s="6"/>
      <c r="B740" s="6"/>
    </row>
    <row r="741" spans="1:2" ht="12" customHeight="1">
      <c r="A741" s="6"/>
      <c r="B741" s="6"/>
    </row>
    <row r="742" spans="1:2" ht="12" customHeight="1">
      <c r="A742" s="6"/>
      <c r="B742" s="6"/>
    </row>
    <row r="743" spans="1:2" ht="12" customHeight="1">
      <c r="A743" s="6"/>
      <c r="B743" s="6"/>
    </row>
    <row r="744" spans="1:2" ht="12" customHeight="1">
      <c r="A744" s="6"/>
      <c r="B744" s="6"/>
    </row>
    <row r="745" spans="1:2" ht="12" customHeight="1">
      <c r="A745" s="6"/>
      <c r="B745" s="6"/>
    </row>
    <row r="746" spans="1:2" ht="12" customHeight="1">
      <c r="A746" s="6"/>
      <c r="B746" s="6"/>
    </row>
    <row r="747" spans="1:2" ht="12" customHeight="1">
      <c r="A747" s="6"/>
      <c r="B747" s="6"/>
    </row>
    <row r="748" spans="1:2" ht="12" customHeight="1">
      <c r="A748" s="6"/>
      <c r="B748" s="6"/>
    </row>
    <row r="749" spans="1:2" ht="12" customHeight="1">
      <c r="A749" s="6"/>
      <c r="B749" s="6"/>
    </row>
    <row r="750" spans="1:2" ht="12" customHeight="1">
      <c r="A750" s="6"/>
      <c r="B750" s="6"/>
    </row>
    <row r="751" spans="1:2" ht="12" customHeight="1">
      <c r="A751" s="6"/>
      <c r="B751" s="6"/>
    </row>
    <row r="752" spans="1:2" ht="12" customHeight="1">
      <c r="A752" s="6"/>
      <c r="B752" s="6"/>
    </row>
    <row r="753" spans="1:2" ht="12" customHeight="1">
      <c r="A753" s="6"/>
      <c r="B753" s="6"/>
    </row>
    <row r="754" spans="1:2" ht="12" customHeight="1">
      <c r="A754" s="6"/>
      <c r="B754" s="6"/>
    </row>
    <row r="755" spans="1:2" ht="12" customHeight="1">
      <c r="A755" s="6"/>
      <c r="B755" s="6"/>
    </row>
    <row r="756" spans="1:2" ht="12" customHeight="1">
      <c r="A756" s="6"/>
      <c r="B756" s="6"/>
    </row>
    <row r="757" spans="1:2" ht="12" customHeight="1">
      <c r="A757" s="6"/>
      <c r="B757" s="6"/>
    </row>
    <row r="758" spans="1:2" ht="12" customHeight="1">
      <c r="A758" s="6"/>
      <c r="B758" s="6"/>
    </row>
    <row r="759" spans="1:2" ht="12" customHeight="1">
      <c r="A759" s="6"/>
      <c r="B759" s="6"/>
    </row>
    <row r="760" spans="1:2" ht="12" customHeight="1">
      <c r="A760" s="6"/>
      <c r="B760" s="6"/>
    </row>
    <row r="761" spans="1:2" ht="12" customHeight="1">
      <c r="A761" s="6"/>
      <c r="B761" s="6"/>
    </row>
    <row r="762" spans="1:2" ht="12" customHeight="1">
      <c r="A762" s="6"/>
      <c r="B762" s="6"/>
    </row>
    <row r="763" spans="1:2" ht="12" customHeight="1">
      <c r="A763" s="6"/>
      <c r="B763" s="6"/>
    </row>
    <row r="764" spans="1:2" ht="12" customHeight="1">
      <c r="A764" s="6"/>
      <c r="B764" s="6"/>
    </row>
    <row r="765" spans="1:2" ht="12" customHeight="1">
      <c r="A765" s="6"/>
      <c r="B765" s="6"/>
    </row>
    <row r="766" spans="1:2" ht="12" customHeight="1">
      <c r="A766" s="6"/>
      <c r="B766" s="6"/>
    </row>
    <row r="767" spans="1:2" ht="12" customHeight="1">
      <c r="A767" s="6"/>
      <c r="B767" s="6"/>
    </row>
    <row r="768" spans="1:2" ht="12" customHeight="1">
      <c r="A768" s="6"/>
      <c r="B768" s="6"/>
    </row>
    <row r="769" spans="1:2" ht="12" customHeight="1">
      <c r="A769" s="6"/>
      <c r="B769" s="6"/>
    </row>
    <row r="770" spans="1:2" ht="12" customHeight="1">
      <c r="A770" s="6"/>
      <c r="B770" s="6"/>
    </row>
    <row r="771" spans="1:2" ht="12" customHeight="1">
      <c r="A771" s="6"/>
      <c r="B771" s="6"/>
    </row>
    <row r="772" spans="1:2" ht="12" customHeight="1">
      <c r="A772" s="6"/>
      <c r="B772" s="6"/>
    </row>
    <row r="773" spans="1:2" ht="12" customHeight="1">
      <c r="A773" s="6"/>
      <c r="B773" s="6"/>
    </row>
    <row r="774" spans="1:2" ht="12" customHeight="1">
      <c r="A774" s="6"/>
      <c r="B774" s="6"/>
    </row>
    <row r="775" spans="1:2" ht="12" customHeight="1">
      <c r="A775" s="6"/>
      <c r="B775" s="6"/>
    </row>
    <row r="776" spans="1:2" ht="12" customHeight="1">
      <c r="A776" s="6"/>
      <c r="B776" s="6"/>
    </row>
    <row r="777" spans="1:2" ht="12" customHeight="1">
      <c r="A777" s="6"/>
      <c r="B777" s="6"/>
    </row>
    <row r="778" spans="1:2" ht="12" customHeight="1">
      <c r="A778" s="6"/>
      <c r="B778" s="6"/>
    </row>
    <row r="779" spans="1:2" ht="12" customHeight="1">
      <c r="A779" s="6"/>
      <c r="B779" s="6"/>
    </row>
    <row r="780" spans="1:2" ht="12" customHeight="1">
      <c r="A780" s="6"/>
      <c r="B780" s="6"/>
    </row>
    <row r="781" spans="1:2" ht="12" customHeight="1">
      <c r="A781" s="6"/>
      <c r="B781" s="6"/>
    </row>
    <row r="782" spans="1:2" ht="12" customHeight="1">
      <c r="A782" s="6"/>
      <c r="B782" s="6"/>
    </row>
    <row r="783" spans="1:2" ht="12" customHeight="1">
      <c r="A783" s="6"/>
      <c r="B783" s="6"/>
    </row>
    <row r="784" spans="1:2" ht="12" customHeight="1">
      <c r="A784" s="6"/>
      <c r="B784" s="6"/>
    </row>
    <row r="785" spans="1:2" ht="12" customHeight="1">
      <c r="A785" s="6"/>
      <c r="B785" s="6"/>
    </row>
    <row r="786" spans="1:2" ht="12" customHeight="1">
      <c r="A786" s="6"/>
      <c r="B786" s="6"/>
    </row>
    <row r="787" spans="1:2" ht="12" customHeight="1">
      <c r="A787" s="6"/>
      <c r="B787" s="6"/>
    </row>
    <row r="788" spans="1:2" ht="12" customHeight="1">
      <c r="A788" s="6"/>
      <c r="B788" s="6"/>
    </row>
    <row r="789" spans="1:2" ht="12" customHeight="1">
      <c r="A789" s="6"/>
      <c r="B789" s="6"/>
    </row>
    <row r="790" spans="1:2" ht="12" customHeight="1">
      <c r="A790" s="6"/>
      <c r="B790" s="6"/>
    </row>
    <row r="791" spans="1:2" ht="12" customHeight="1">
      <c r="A791" s="6"/>
      <c r="B791" s="6"/>
    </row>
    <row r="792" spans="1:2" ht="12" customHeight="1">
      <c r="A792" s="6"/>
      <c r="B792" s="6"/>
    </row>
    <row r="793" spans="1:2" ht="12" customHeight="1">
      <c r="A793" s="6"/>
      <c r="B793" s="6"/>
    </row>
    <row r="794" spans="1:2" ht="12" customHeight="1">
      <c r="A794" s="6"/>
      <c r="B794" s="6"/>
    </row>
    <row r="795" spans="1:2" ht="12" customHeight="1">
      <c r="A795" s="6"/>
      <c r="B795" s="6"/>
    </row>
    <row r="796" spans="1:2" ht="12" customHeight="1">
      <c r="A796" s="6"/>
      <c r="B796" s="6"/>
    </row>
    <row r="797" spans="1:2" ht="12" customHeight="1">
      <c r="A797" s="6"/>
      <c r="B797" s="6"/>
    </row>
    <row r="798" spans="1:2" ht="12" customHeight="1">
      <c r="A798" s="6"/>
      <c r="B798" s="6"/>
    </row>
    <row r="799" spans="1:2" ht="12" customHeight="1">
      <c r="A799" s="6"/>
      <c r="B799" s="6"/>
    </row>
    <row r="800" spans="1:2" ht="12" customHeight="1">
      <c r="A800" s="6"/>
      <c r="B800" s="6"/>
    </row>
    <row r="801" spans="1:2" ht="12" customHeight="1">
      <c r="A801" s="6"/>
      <c r="B801" s="6"/>
    </row>
    <row r="802" spans="1:2" ht="12" customHeight="1">
      <c r="A802" s="6"/>
      <c r="B802" s="6"/>
    </row>
    <row r="803" spans="1:2" ht="12" customHeight="1">
      <c r="A803" s="6"/>
      <c r="B803" s="6"/>
    </row>
    <row r="804" spans="1:2" ht="12" customHeight="1">
      <c r="A804" s="6"/>
      <c r="B804" s="6"/>
    </row>
    <row r="805" spans="1:2" ht="12" customHeight="1">
      <c r="A805" s="6"/>
      <c r="B805" s="6"/>
    </row>
    <row r="806" spans="1:2" ht="12" customHeight="1">
      <c r="A806" s="6"/>
      <c r="B806" s="6"/>
    </row>
    <row r="807" spans="1:2" ht="12" customHeight="1">
      <c r="A807" s="6"/>
      <c r="B807" s="6"/>
    </row>
    <row r="808" spans="1:2" ht="12" customHeight="1">
      <c r="A808" s="6"/>
      <c r="B808" s="6"/>
    </row>
    <row r="809" spans="1:2" ht="12" customHeight="1">
      <c r="A809" s="6"/>
      <c r="B809" s="6"/>
    </row>
    <row r="810" spans="1:2" ht="12" customHeight="1">
      <c r="A810" s="6"/>
      <c r="B810" s="6"/>
    </row>
    <row r="811" spans="1:2" ht="12" customHeight="1">
      <c r="A811" s="6"/>
      <c r="B811" s="6"/>
    </row>
    <row r="812" spans="1:2" ht="12" customHeight="1">
      <c r="A812" s="6"/>
      <c r="B812" s="6"/>
    </row>
    <row r="813" spans="1:2" ht="12" customHeight="1">
      <c r="A813" s="6"/>
      <c r="B813" s="6"/>
    </row>
    <row r="814" spans="1:2" ht="12" customHeight="1">
      <c r="A814" s="6"/>
      <c r="B814" s="6"/>
    </row>
    <row r="815" spans="1:2" ht="12" customHeight="1">
      <c r="A815" s="6"/>
      <c r="B815" s="6"/>
    </row>
    <row r="816" spans="1:2" ht="12" customHeight="1">
      <c r="A816" s="6"/>
      <c r="B816" s="6"/>
    </row>
    <row r="817" spans="1:2" ht="12" customHeight="1">
      <c r="A817" s="6"/>
      <c r="B817" s="6"/>
    </row>
    <row r="818" spans="1:2" ht="12" customHeight="1">
      <c r="A818" s="6"/>
      <c r="B818" s="6"/>
    </row>
    <row r="819" spans="1:2" ht="12" customHeight="1">
      <c r="A819" s="6"/>
      <c r="B819" s="6"/>
    </row>
    <row r="820" spans="1:2" ht="12" customHeight="1">
      <c r="A820" s="6"/>
      <c r="B820" s="6"/>
    </row>
    <row r="821" spans="1:2" ht="12" customHeight="1">
      <c r="A821" s="6"/>
      <c r="B821" s="6"/>
    </row>
    <row r="822" spans="1:2" ht="12" customHeight="1">
      <c r="A822" s="6"/>
      <c r="B822" s="6"/>
    </row>
    <row r="823" spans="1:2" ht="12" customHeight="1">
      <c r="A823" s="6"/>
      <c r="B823" s="6"/>
    </row>
    <row r="824" spans="1:2" ht="12" customHeight="1">
      <c r="A824" s="6"/>
      <c r="B824" s="6"/>
    </row>
    <row r="825" spans="1:2" ht="12" customHeight="1">
      <c r="A825" s="6"/>
      <c r="B825" s="6"/>
    </row>
    <row r="826" spans="1:2" ht="12" customHeight="1">
      <c r="A826" s="6"/>
      <c r="B826" s="6"/>
    </row>
    <row r="827" spans="1:2" ht="12" customHeight="1">
      <c r="A827" s="6"/>
      <c r="B827" s="6"/>
    </row>
    <row r="828" spans="1:2" ht="12" customHeight="1">
      <c r="A828" s="6"/>
      <c r="B828" s="6"/>
    </row>
    <row r="829" spans="1:2" ht="12" customHeight="1">
      <c r="A829" s="6"/>
      <c r="B829" s="6"/>
    </row>
    <row r="830" spans="1:2" ht="12" customHeight="1">
      <c r="A830" s="6"/>
      <c r="B830" s="6"/>
    </row>
    <row r="831" spans="1:2" ht="12" customHeight="1">
      <c r="A831" s="6"/>
      <c r="B831" s="6"/>
    </row>
    <row r="832" spans="1:2" ht="12" customHeight="1">
      <c r="A832" s="6"/>
      <c r="B832" s="6"/>
    </row>
    <row r="833" spans="1:2" ht="12" customHeight="1">
      <c r="A833" s="6"/>
      <c r="B833" s="6"/>
    </row>
    <row r="834" spans="1:2" ht="12" customHeight="1">
      <c r="A834" s="6"/>
      <c r="B834" s="6"/>
    </row>
    <row r="835" spans="1:2" ht="12" customHeight="1">
      <c r="A835" s="6"/>
      <c r="B835" s="6"/>
    </row>
    <row r="836" spans="1:2" ht="12" customHeight="1">
      <c r="A836" s="6"/>
      <c r="B836" s="6"/>
    </row>
    <row r="837" spans="1:2" ht="12" customHeight="1">
      <c r="A837" s="6"/>
      <c r="B837" s="6"/>
    </row>
    <row r="838" spans="1:2" ht="12" customHeight="1">
      <c r="A838" s="6"/>
      <c r="B838" s="6"/>
    </row>
    <row r="839" spans="1:2" ht="12" customHeight="1">
      <c r="A839" s="6"/>
      <c r="B839" s="6"/>
    </row>
    <row r="840" spans="1:2" ht="12" customHeight="1">
      <c r="A840" s="6"/>
      <c r="B840" s="6"/>
    </row>
    <row r="841" spans="1:2" ht="12" customHeight="1">
      <c r="A841" s="6"/>
      <c r="B841" s="6"/>
    </row>
    <row r="842" spans="1:2" ht="12" customHeight="1">
      <c r="A842" s="6"/>
      <c r="B842" s="6"/>
    </row>
    <row r="843" spans="1:2" ht="12" customHeight="1">
      <c r="A843" s="6"/>
      <c r="B843" s="6"/>
    </row>
    <row r="844" spans="1:2" ht="12" customHeight="1">
      <c r="A844" s="6"/>
      <c r="B844" s="6"/>
    </row>
    <row r="845" spans="1:2" ht="12" customHeight="1">
      <c r="A845" s="6"/>
      <c r="B845" s="6"/>
    </row>
    <row r="846" spans="1:2" ht="12" customHeight="1">
      <c r="A846" s="6"/>
      <c r="B846" s="6"/>
    </row>
    <row r="847" spans="1:2" ht="12" customHeight="1">
      <c r="A847" s="6"/>
      <c r="B847" s="6"/>
    </row>
    <row r="848" spans="1:2" ht="12" customHeight="1">
      <c r="A848" s="6"/>
      <c r="B848" s="6"/>
    </row>
    <row r="849" spans="1:2" ht="12" customHeight="1">
      <c r="A849" s="6"/>
      <c r="B849" s="6"/>
    </row>
    <row r="850" spans="1:2" ht="12" customHeight="1">
      <c r="A850" s="6"/>
      <c r="B850" s="6"/>
    </row>
    <row r="851" spans="1:2" ht="12" customHeight="1">
      <c r="A851" s="6"/>
      <c r="B851" s="6"/>
    </row>
    <row r="852" spans="1:2" ht="12" customHeight="1">
      <c r="A852" s="6"/>
      <c r="B852" s="6"/>
    </row>
    <row r="853" spans="1:2" ht="12" customHeight="1">
      <c r="A853" s="6"/>
      <c r="B853" s="6"/>
    </row>
    <row r="854" spans="1:2" ht="12" customHeight="1">
      <c r="A854" s="6"/>
      <c r="B854" s="6"/>
    </row>
    <row r="855" spans="1:2" ht="12" customHeight="1">
      <c r="A855" s="6"/>
      <c r="B855" s="6"/>
    </row>
    <row r="856" spans="1:2" ht="12" customHeight="1">
      <c r="A856" s="6"/>
      <c r="B856" s="6"/>
    </row>
    <row r="857" spans="1:2" ht="12" customHeight="1">
      <c r="A857" s="6"/>
      <c r="B857" s="6"/>
    </row>
    <row r="858" spans="1:2" ht="12" customHeight="1">
      <c r="A858" s="6"/>
      <c r="B858" s="6"/>
    </row>
    <row r="859" spans="1:2" ht="12" customHeight="1">
      <c r="A859" s="6"/>
      <c r="B859" s="6"/>
    </row>
    <row r="860" spans="1:2" ht="12" customHeight="1">
      <c r="A860" s="6"/>
      <c r="B860" s="6"/>
    </row>
    <row r="861" spans="1:2" ht="12" customHeight="1">
      <c r="A861" s="6"/>
      <c r="B861" s="6"/>
    </row>
    <row r="862" spans="1:2" ht="12" customHeight="1">
      <c r="A862" s="6"/>
      <c r="B862" s="6"/>
    </row>
    <row r="863" spans="1:2" ht="12" customHeight="1">
      <c r="A863" s="6"/>
      <c r="B863" s="6"/>
    </row>
    <row r="864" spans="1:2" ht="12" customHeight="1">
      <c r="A864" s="6"/>
      <c r="B864" s="6"/>
    </row>
    <row r="865" spans="1:2" ht="12" customHeight="1">
      <c r="A865" s="6"/>
      <c r="B865" s="6"/>
    </row>
    <row r="866" spans="1:2" ht="12" customHeight="1">
      <c r="A866" s="6"/>
      <c r="B866" s="6"/>
    </row>
    <row r="867" spans="1:2" ht="12" customHeight="1">
      <c r="A867" s="6"/>
      <c r="B867" s="6"/>
    </row>
    <row r="868" spans="1:2" ht="12" customHeight="1">
      <c r="A868" s="6"/>
      <c r="B868" s="6"/>
    </row>
    <row r="869" spans="1:2" ht="12" customHeight="1">
      <c r="A869" s="6"/>
      <c r="B869" s="6"/>
    </row>
    <row r="870" spans="1:2" ht="12" customHeight="1">
      <c r="A870" s="6"/>
      <c r="B870" s="6"/>
    </row>
    <row r="871" spans="1:2" ht="12" customHeight="1">
      <c r="A871" s="6"/>
      <c r="B871" s="6"/>
    </row>
    <row r="872" spans="1:2" ht="12" customHeight="1">
      <c r="A872" s="6"/>
      <c r="B872" s="6"/>
    </row>
    <row r="873" spans="1:2" ht="12" customHeight="1">
      <c r="A873" s="6"/>
      <c r="B873" s="6"/>
    </row>
    <row r="874" spans="1:2" ht="12" customHeight="1">
      <c r="A874" s="6"/>
      <c r="B874" s="6"/>
    </row>
    <row r="875" spans="1:2" ht="12" customHeight="1">
      <c r="A875" s="6"/>
      <c r="B875" s="6"/>
    </row>
    <row r="876" spans="1:2" ht="12" customHeight="1">
      <c r="A876" s="6"/>
      <c r="B876" s="6"/>
    </row>
    <row r="877" spans="1:2" ht="12" customHeight="1">
      <c r="A877" s="6"/>
      <c r="B877" s="6"/>
    </row>
    <row r="878" spans="1:2" ht="12" customHeight="1">
      <c r="A878" s="6"/>
      <c r="B878" s="6"/>
    </row>
    <row r="879" spans="1:2" ht="12" customHeight="1">
      <c r="A879" s="6"/>
      <c r="B879" s="6"/>
    </row>
    <row r="880" spans="1:2" ht="12" customHeight="1">
      <c r="A880" s="6"/>
      <c r="B880" s="6"/>
    </row>
    <row r="881" spans="1:2" ht="12" customHeight="1">
      <c r="A881" s="6"/>
      <c r="B881" s="6"/>
    </row>
    <row r="882" spans="1:2" ht="12" customHeight="1">
      <c r="A882" s="6"/>
      <c r="B882" s="6"/>
    </row>
    <row r="883" spans="1:2" ht="12" customHeight="1">
      <c r="A883" s="6"/>
      <c r="B883" s="6"/>
    </row>
    <row r="884" spans="1:2" ht="12" customHeight="1">
      <c r="A884" s="6"/>
      <c r="B884" s="6"/>
    </row>
    <row r="885" spans="1:2" ht="12" customHeight="1">
      <c r="A885" s="6"/>
      <c r="B885" s="6"/>
    </row>
    <row r="886" spans="1:2" ht="12" customHeight="1">
      <c r="A886" s="6"/>
      <c r="B886" s="6"/>
    </row>
    <row r="887" spans="1:2" ht="12" customHeight="1">
      <c r="A887" s="6"/>
      <c r="B887" s="6"/>
    </row>
    <row r="888" spans="1:2" ht="12" customHeight="1">
      <c r="A888" s="6"/>
      <c r="B888" s="6"/>
    </row>
    <row r="889" spans="1:2" ht="12" customHeight="1">
      <c r="A889" s="6"/>
      <c r="B889" s="6"/>
    </row>
    <row r="890" spans="1:2" ht="12" customHeight="1">
      <c r="A890" s="6"/>
      <c r="B890" s="6"/>
    </row>
    <row r="891" spans="1:2" ht="12" customHeight="1">
      <c r="A891" s="6"/>
      <c r="B891" s="6"/>
    </row>
    <row r="892" spans="1:2" ht="12" customHeight="1">
      <c r="A892" s="6"/>
      <c r="B892" s="6"/>
    </row>
    <row r="893" spans="1:2" ht="12" customHeight="1">
      <c r="A893" s="6"/>
      <c r="B893" s="6"/>
    </row>
    <row r="894" spans="1:2" ht="12" customHeight="1">
      <c r="A894" s="6"/>
      <c r="B894" s="6"/>
    </row>
    <row r="895" spans="1:2" ht="12" customHeight="1">
      <c r="A895" s="6"/>
      <c r="B895" s="6"/>
    </row>
    <row r="896" spans="1:2" ht="12" customHeight="1">
      <c r="A896" s="6"/>
      <c r="B896" s="6"/>
    </row>
    <row r="897" spans="1:2" ht="12" customHeight="1">
      <c r="A897" s="6"/>
      <c r="B897" s="6"/>
    </row>
    <row r="898" spans="1:2" ht="12" customHeight="1">
      <c r="A898" s="6"/>
      <c r="B898" s="6"/>
    </row>
    <row r="899" spans="1:2" ht="12" customHeight="1">
      <c r="A899" s="6"/>
      <c r="B899" s="6"/>
    </row>
    <row r="900" spans="1:2" ht="12" customHeight="1">
      <c r="A900" s="6"/>
      <c r="B900" s="6"/>
    </row>
    <row r="901" spans="1:2" ht="12" customHeight="1">
      <c r="A901" s="6"/>
      <c r="B901" s="6"/>
    </row>
    <row r="902" spans="1:2" ht="12" customHeight="1">
      <c r="A902" s="6"/>
      <c r="B902" s="6"/>
    </row>
    <row r="903" spans="1:2" ht="12" customHeight="1">
      <c r="A903" s="6"/>
      <c r="B903" s="6"/>
    </row>
    <row r="904" spans="1:2" ht="12" customHeight="1">
      <c r="A904" s="6"/>
      <c r="B904" s="6"/>
    </row>
    <row r="905" spans="1:2" ht="12" customHeight="1">
      <c r="A905" s="6"/>
      <c r="B905" s="6"/>
    </row>
    <row r="906" spans="1:2" ht="12" customHeight="1">
      <c r="A906" s="6"/>
      <c r="B906" s="6"/>
    </row>
    <row r="907" spans="1:2" ht="12" customHeight="1">
      <c r="A907" s="6"/>
      <c r="B907" s="6"/>
    </row>
    <row r="908" spans="1:2" ht="12" customHeight="1">
      <c r="A908" s="6"/>
      <c r="B908" s="6"/>
    </row>
    <row r="909" spans="1:2" ht="12" customHeight="1">
      <c r="A909" s="6"/>
      <c r="B909" s="6"/>
    </row>
    <row r="910" spans="1:2" ht="12" customHeight="1">
      <c r="A910" s="6"/>
      <c r="B910" s="6"/>
    </row>
    <row r="911" spans="1:2" ht="12" customHeight="1">
      <c r="A911" s="6"/>
      <c r="B911" s="6"/>
    </row>
    <row r="912" spans="1:2" ht="12" customHeight="1">
      <c r="A912" s="6"/>
      <c r="B912" s="6"/>
    </row>
    <row r="913" spans="1:2" ht="12" customHeight="1">
      <c r="A913" s="6"/>
      <c r="B913" s="6"/>
    </row>
    <row r="914" spans="1:2" ht="12" customHeight="1">
      <c r="A914" s="6"/>
      <c r="B914" s="6"/>
    </row>
    <row r="915" spans="1:2" ht="12" customHeight="1">
      <c r="A915" s="6"/>
      <c r="B915" s="6"/>
    </row>
    <row r="916" spans="1:2" ht="12" customHeight="1">
      <c r="A916" s="6"/>
      <c r="B916" s="6"/>
    </row>
    <row r="917" spans="1:2" ht="12" customHeight="1">
      <c r="A917" s="6"/>
      <c r="B917" s="6"/>
    </row>
    <row r="918" spans="1:2" ht="12" customHeight="1">
      <c r="A918" s="6"/>
      <c r="B918" s="6"/>
    </row>
    <row r="919" spans="1:2" ht="12" customHeight="1">
      <c r="A919" s="6"/>
      <c r="B919" s="6"/>
    </row>
    <row r="920" spans="1:2" ht="12" customHeight="1">
      <c r="A920" s="6"/>
      <c r="B920" s="6"/>
    </row>
    <row r="921" spans="1:2" ht="12" customHeight="1">
      <c r="A921" s="6"/>
      <c r="B921" s="6"/>
    </row>
    <row r="922" spans="1:2" ht="12" customHeight="1">
      <c r="A922" s="6"/>
      <c r="B922" s="6"/>
    </row>
    <row r="923" spans="1:2" ht="12" customHeight="1">
      <c r="A923" s="6"/>
      <c r="B923" s="6"/>
    </row>
    <row r="924" spans="1:2" ht="12" customHeight="1">
      <c r="A924" s="6"/>
      <c r="B924" s="6"/>
    </row>
    <row r="925" spans="1:2" ht="12" customHeight="1">
      <c r="A925" s="6"/>
      <c r="B925" s="6"/>
    </row>
    <row r="926" spans="1:2" ht="12" customHeight="1">
      <c r="A926" s="6"/>
      <c r="B926" s="6"/>
    </row>
    <row r="927" spans="1:2" ht="12" customHeight="1">
      <c r="A927" s="6"/>
      <c r="B927" s="6"/>
    </row>
    <row r="928" spans="1:2" ht="12" customHeight="1">
      <c r="A928" s="6"/>
      <c r="B928" s="6"/>
    </row>
    <row r="929" spans="1:2" ht="12" customHeight="1">
      <c r="A929" s="6"/>
      <c r="B929" s="6"/>
    </row>
    <row r="930" spans="1:2" ht="12" customHeight="1">
      <c r="A930" s="6"/>
      <c r="B930" s="6"/>
    </row>
    <row r="931" spans="1:2" ht="12" customHeight="1">
      <c r="A931" s="6"/>
      <c r="B931" s="6"/>
    </row>
    <row r="932" spans="1:2" ht="12" customHeight="1">
      <c r="A932" s="6"/>
      <c r="B932" s="6"/>
    </row>
    <row r="933" spans="1:2" ht="12" customHeight="1">
      <c r="A933" s="6"/>
      <c r="B933" s="6"/>
    </row>
    <row r="934" spans="1:2" ht="12" customHeight="1">
      <c r="A934" s="6"/>
      <c r="B934" s="6"/>
    </row>
    <row r="935" spans="1:2" ht="12" customHeight="1">
      <c r="A935" s="6"/>
      <c r="B935" s="6"/>
    </row>
    <row r="936" spans="1:2" ht="12" customHeight="1">
      <c r="A936" s="6"/>
      <c r="B936" s="6"/>
    </row>
    <row r="937" spans="1:2" ht="12" customHeight="1">
      <c r="A937" s="6"/>
      <c r="B937" s="6"/>
    </row>
    <row r="938" spans="1:2" ht="12" customHeight="1">
      <c r="A938" s="6"/>
      <c r="B938" s="6"/>
    </row>
    <row r="939" spans="1:2" ht="12" customHeight="1">
      <c r="A939" s="6"/>
      <c r="B939" s="6"/>
    </row>
    <row r="940" spans="1:2" ht="12" customHeight="1">
      <c r="A940" s="6"/>
      <c r="B940" s="6"/>
    </row>
    <row r="941" spans="1:2" ht="12" customHeight="1">
      <c r="A941" s="6"/>
      <c r="B941" s="6"/>
    </row>
    <row r="942" spans="1:2" ht="12" customHeight="1">
      <c r="A942" s="6"/>
      <c r="B942" s="6"/>
    </row>
    <row r="943" spans="1:2" ht="12" customHeight="1">
      <c r="A943" s="6"/>
      <c r="B943" s="6"/>
    </row>
    <row r="944" spans="1:2" ht="12" customHeight="1">
      <c r="A944" s="6"/>
      <c r="B944" s="6"/>
    </row>
    <row r="945" spans="1:2" ht="12" customHeight="1">
      <c r="A945" s="6"/>
      <c r="B945" s="6"/>
    </row>
    <row r="946" spans="1:2" ht="12" customHeight="1">
      <c r="A946" s="6"/>
      <c r="B946" s="6"/>
    </row>
    <row r="947" spans="1:2" ht="12" customHeight="1">
      <c r="A947" s="6"/>
      <c r="B947" s="6"/>
    </row>
    <row r="948" spans="1:2" ht="12" customHeight="1">
      <c r="A948" s="6"/>
      <c r="B948" s="6"/>
    </row>
    <row r="949" spans="1:2" ht="12" customHeight="1">
      <c r="A949" s="6"/>
      <c r="B949" s="6"/>
    </row>
    <row r="950" spans="1:2" ht="12" customHeight="1">
      <c r="A950" s="6"/>
      <c r="B950" s="6"/>
    </row>
    <row r="951" spans="1:2" ht="12" customHeight="1">
      <c r="A951" s="6"/>
      <c r="B951" s="6"/>
    </row>
    <row r="952" spans="1:2" ht="12" customHeight="1">
      <c r="A952" s="6"/>
      <c r="B952" s="6"/>
    </row>
    <row r="953" spans="1:2" ht="12" customHeight="1">
      <c r="A953" s="6"/>
      <c r="B953" s="6"/>
    </row>
    <row r="954" spans="1:2" ht="12" customHeight="1">
      <c r="A954" s="6"/>
      <c r="B954" s="6"/>
    </row>
    <row r="955" spans="1:2" ht="12" customHeight="1">
      <c r="A955" s="6"/>
      <c r="B955" s="6"/>
    </row>
    <row r="956" spans="1:2" ht="12" customHeight="1">
      <c r="A956" s="6"/>
      <c r="B956" s="6"/>
    </row>
    <row r="957" spans="1:2" ht="12" customHeight="1">
      <c r="A957" s="6"/>
      <c r="B957" s="6"/>
    </row>
    <row r="958" spans="1:2" ht="12" customHeight="1">
      <c r="A958" s="6"/>
      <c r="B958" s="6"/>
    </row>
    <row r="959" spans="1:2" ht="12" customHeight="1">
      <c r="A959" s="6"/>
      <c r="B959" s="6"/>
    </row>
    <row r="960" spans="1:2" ht="12" customHeight="1">
      <c r="A960" s="6"/>
      <c r="B960" s="6"/>
    </row>
    <row r="961" spans="1:2" ht="12" customHeight="1">
      <c r="A961" s="6"/>
      <c r="B961" s="6"/>
    </row>
    <row r="962" spans="1:2" ht="12" customHeight="1">
      <c r="A962" s="6"/>
      <c r="B962" s="6"/>
    </row>
    <row r="963" spans="1:2" ht="12" customHeight="1">
      <c r="A963" s="6"/>
      <c r="B963" s="6"/>
    </row>
    <row r="964" spans="1:2" ht="12" customHeight="1">
      <c r="A964" s="6"/>
      <c r="B964" s="6"/>
    </row>
    <row r="965" spans="1:2" ht="12" customHeight="1">
      <c r="A965" s="6"/>
      <c r="B965" s="6"/>
    </row>
    <row r="966" spans="1:2" ht="12" customHeight="1">
      <c r="A966" s="6"/>
      <c r="B966" s="6"/>
    </row>
    <row r="967" spans="1:2" ht="12" customHeight="1">
      <c r="A967" s="6"/>
      <c r="B967" s="6"/>
    </row>
    <row r="968" spans="1:2" ht="12" customHeight="1">
      <c r="A968" s="6"/>
      <c r="B968" s="6"/>
    </row>
    <row r="969" spans="1:2" ht="12" customHeight="1">
      <c r="A969" s="6"/>
      <c r="B969" s="6"/>
    </row>
    <row r="970" spans="1:2" ht="12" customHeight="1">
      <c r="A970" s="6"/>
      <c r="B970" s="6"/>
    </row>
    <row r="971" spans="1:2" ht="12" customHeight="1">
      <c r="A971" s="6"/>
      <c r="B971" s="6"/>
    </row>
    <row r="972" spans="1:2" ht="12" customHeight="1">
      <c r="A972" s="6"/>
      <c r="B972" s="6"/>
    </row>
    <row r="973" spans="1:2" ht="12" customHeight="1">
      <c r="A973" s="6"/>
      <c r="B973" s="6"/>
    </row>
    <row r="974" spans="1:2" ht="12" customHeight="1">
      <c r="A974" s="6"/>
      <c r="B974" s="6"/>
    </row>
    <row r="975" spans="1:2" ht="12" customHeight="1">
      <c r="A975" s="6"/>
      <c r="B975" s="6"/>
    </row>
    <row r="976" spans="1:2" ht="12" customHeight="1">
      <c r="A976" s="6"/>
      <c r="B976" s="6"/>
    </row>
    <row r="977" spans="1:2" ht="12" customHeight="1">
      <c r="A977" s="6"/>
      <c r="B977" s="6"/>
    </row>
    <row r="978" spans="1:2" ht="12" customHeight="1">
      <c r="A978" s="6"/>
      <c r="B978" s="6"/>
    </row>
    <row r="979" spans="1:2" ht="12" customHeight="1">
      <c r="A979" s="6"/>
      <c r="B979" s="6"/>
    </row>
    <row r="980" spans="1:2" ht="12" customHeight="1">
      <c r="A980" s="6"/>
      <c r="B980" s="6"/>
    </row>
    <row r="981" spans="1:2" ht="12" customHeight="1">
      <c r="A981" s="6"/>
      <c r="B981" s="6"/>
    </row>
    <row r="982" spans="1:2" ht="12" customHeight="1">
      <c r="A982" s="6"/>
      <c r="B982" s="6"/>
    </row>
    <row r="983" spans="1:2" ht="12" customHeight="1">
      <c r="A983" s="6"/>
      <c r="B983" s="6"/>
    </row>
    <row r="984" spans="1:2" ht="12" customHeight="1">
      <c r="A984" s="6"/>
      <c r="B984" s="6"/>
    </row>
    <row r="985" spans="1:2" ht="12" customHeight="1">
      <c r="A985" s="6"/>
      <c r="B985" s="6"/>
    </row>
    <row r="986" spans="1:2" ht="12" customHeight="1">
      <c r="A986" s="6"/>
      <c r="B986" s="6"/>
    </row>
    <row r="987" spans="1:2" ht="12" customHeight="1">
      <c r="A987" s="6"/>
      <c r="B987" s="6"/>
    </row>
    <row r="988" spans="1:2" ht="12" customHeight="1">
      <c r="A988" s="6"/>
      <c r="B988" s="6"/>
    </row>
    <row r="989" spans="1:2" ht="12" customHeight="1">
      <c r="A989" s="6"/>
      <c r="B989" s="6"/>
    </row>
    <row r="990" spans="1:2" ht="12" customHeight="1">
      <c r="A990" s="6"/>
      <c r="B990" s="6"/>
    </row>
    <row r="991" spans="1:2" ht="12" customHeight="1">
      <c r="A991" s="6"/>
      <c r="B991" s="6"/>
    </row>
    <row r="992" spans="1:2" ht="12" customHeight="1">
      <c r="A992" s="6"/>
      <c r="B992" s="6"/>
    </row>
    <row r="993" spans="1:2" ht="12" customHeight="1">
      <c r="A993" s="6"/>
      <c r="B993" s="6"/>
    </row>
    <row r="994" spans="1:2" ht="12" customHeight="1">
      <c r="A994" s="6"/>
      <c r="B994" s="6"/>
    </row>
    <row r="995" spans="1:2" ht="12" customHeight="1">
      <c r="A995" s="6"/>
      <c r="B995" s="6"/>
    </row>
    <row r="996" spans="1:2" ht="12" customHeight="1">
      <c r="A996" s="6"/>
      <c r="B996" s="6"/>
    </row>
    <row r="997" spans="1:2" ht="12" customHeight="1">
      <c r="A997" s="6"/>
      <c r="B997" s="6"/>
    </row>
    <row r="998" spans="1:2" ht="12" customHeight="1">
      <c r="A998" s="6"/>
      <c r="B998" s="6"/>
    </row>
    <row r="999" spans="1:2" ht="12" customHeight="1">
      <c r="A999" s="6"/>
      <c r="B999" s="6"/>
    </row>
    <row r="1000" spans="1:2" ht="12" customHeight="1">
      <c r="A1000" s="6"/>
      <c r="B1000" s="6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000"/>
  <sheetViews>
    <sheetView workbookViewId="0"/>
  </sheetViews>
  <sheetFormatPr baseColWidth="10" defaultColWidth="17.33203125" defaultRowHeight="15" customHeight="1"/>
  <cols>
    <col min="1" max="1" width="25.6640625" customWidth="1"/>
    <col min="2" max="2" width="9.83203125" customWidth="1"/>
    <col min="3" max="26" width="12.6640625" customWidth="1"/>
  </cols>
  <sheetData>
    <row r="1" spans="1:3" ht="30.75" customHeight="1">
      <c r="A1" s="54" t="s">
        <v>45</v>
      </c>
      <c r="B1" s="54"/>
      <c r="C1" s="54"/>
    </row>
    <row r="2" spans="1:3" ht="12.75" customHeight="1">
      <c r="A2" s="55"/>
      <c r="B2" s="55"/>
      <c r="C2" s="55"/>
    </row>
    <row r="3" spans="1:3" ht="12.75" customHeight="1">
      <c r="A3" s="55"/>
      <c r="B3" s="55"/>
      <c r="C3" s="55"/>
    </row>
    <row r="4" spans="1:3" ht="12.75" customHeight="1">
      <c r="A4" s="56" t="s">
        <v>46</v>
      </c>
      <c r="B4" s="57">
        <f>DLG_Stelvio_Engadin_Pacing!B30</f>
        <v>20</v>
      </c>
      <c r="C4" s="58" t="s">
        <v>47</v>
      </c>
    </row>
    <row r="5" spans="1:3" ht="12.75" customHeight="1">
      <c r="A5" s="59" t="s">
        <v>48</v>
      </c>
      <c r="B5" s="60">
        <f>DLG_Stelvio_Engadin_Pacing!B31</f>
        <v>65</v>
      </c>
      <c r="C5" s="61" t="s">
        <v>49</v>
      </c>
    </row>
    <row r="6" spans="1:3" ht="12.75" customHeight="1">
      <c r="A6" s="62" t="s">
        <v>50</v>
      </c>
      <c r="B6" s="63">
        <f>DLG_Stelvio_Engadin_Pacing!B29</f>
        <v>1015</v>
      </c>
      <c r="C6" s="64" t="s">
        <v>51</v>
      </c>
    </row>
    <row r="7" spans="1:3" ht="12.75" customHeight="1">
      <c r="A7" s="55"/>
      <c r="B7" s="55"/>
      <c r="C7" s="55"/>
    </row>
    <row r="8" spans="1:3" ht="12.75" customHeight="1">
      <c r="A8" s="65" t="s">
        <v>52</v>
      </c>
      <c r="B8" s="66"/>
      <c r="C8" s="67"/>
    </row>
    <row r="9" spans="1:3" ht="12.75" customHeight="1">
      <c r="A9" s="68" t="s">
        <v>53</v>
      </c>
      <c r="B9" s="69">
        <f>B4+273</f>
        <v>293</v>
      </c>
      <c r="C9" s="70" t="s">
        <v>54</v>
      </c>
    </row>
    <row r="10" spans="1:3" ht="12.75" customHeight="1">
      <c r="A10" s="55"/>
      <c r="B10" s="55"/>
      <c r="C10" s="55"/>
    </row>
    <row r="11" spans="1:3" ht="12.75" customHeight="1">
      <c r="A11" s="65" t="s">
        <v>55</v>
      </c>
      <c r="B11" s="66"/>
      <c r="C11" s="67"/>
    </row>
    <row r="12" spans="1:3" ht="12.75" customHeight="1">
      <c r="A12" s="68" t="s">
        <v>56</v>
      </c>
      <c r="B12" s="71">
        <f>6.11*10^(7.5*B4/(237.7+B4))</f>
        <v>23.340673695870709</v>
      </c>
      <c r="C12" s="70" t="s">
        <v>57</v>
      </c>
    </row>
    <row r="13" spans="1:3" ht="12.75" customHeight="1">
      <c r="A13" s="55"/>
      <c r="B13" s="55"/>
      <c r="C13" s="55"/>
    </row>
    <row r="14" spans="1:3" ht="12.75" customHeight="1">
      <c r="A14" s="65" t="s">
        <v>58</v>
      </c>
      <c r="B14" s="66"/>
      <c r="C14" s="67"/>
    </row>
    <row r="15" spans="1:3" ht="12.75" customHeight="1">
      <c r="A15" s="68" t="s">
        <v>59</v>
      </c>
      <c r="B15" s="72">
        <f>B5*B12/100</f>
        <v>15.171437902315962</v>
      </c>
      <c r="C15" s="70" t="s">
        <v>57</v>
      </c>
    </row>
    <row r="16" spans="1:3" ht="12.75" customHeight="1">
      <c r="A16" s="55"/>
      <c r="B16" s="55"/>
      <c r="C16" s="55"/>
    </row>
    <row r="17" spans="1:3" ht="12.75" customHeight="1">
      <c r="A17" s="65" t="s">
        <v>60</v>
      </c>
      <c r="B17" s="66"/>
      <c r="C17" s="67"/>
    </row>
    <row r="18" spans="1:3" ht="12.75" customHeight="1">
      <c r="A18" s="73" t="s">
        <v>61</v>
      </c>
      <c r="B18" s="74">
        <f>B9/(1-B15/B6*(1-0.622))</f>
        <v>294.66487206663345</v>
      </c>
      <c r="C18" s="75" t="s">
        <v>54</v>
      </c>
    </row>
    <row r="19" spans="1:3" ht="12.75" customHeight="1">
      <c r="A19" s="68"/>
      <c r="B19" s="76">
        <f>B18-273</f>
        <v>21.66487206663345</v>
      </c>
      <c r="C19" s="70" t="s">
        <v>47</v>
      </c>
    </row>
    <row r="20" spans="1:3" ht="12.75" customHeight="1">
      <c r="A20" s="55"/>
      <c r="B20" s="55"/>
      <c r="C20" s="55"/>
    </row>
    <row r="21" spans="1:3" ht="12" customHeight="1">
      <c r="A21" s="77" t="s">
        <v>62</v>
      </c>
      <c r="B21" s="78">
        <f>100*B6/(B18*287)</f>
        <v>1.2002059631505448</v>
      </c>
      <c r="C21" s="79" t="s">
        <v>63</v>
      </c>
    </row>
    <row r="22" spans="1:3" ht="12" customHeight="1">
      <c r="A22" s="6"/>
      <c r="B22" s="6"/>
    </row>
    <row r="23" spans="1:3" ht="12" customHeight="1">
      <c r="A23" s="6"/>
      <c r="B23" s="6"/>
    </row>
    <row r="24" spans="1:3" ht="12" customHeight="1">
      <c r="A24" s="6"/>
      <c r="B24" s="6"/>
    </row>
    <row r="25" spans="1:3" ht="12" customHeight="1">
      <c r="A25" s="6"/>
      <c r="B25" s="6"/>
    </row>
    <row r="26" spans="1:3" ht="12" customHeight="1">
      <c r="A26" s="6"/>
      <c r="B26" s="6"/>
    </row>
    <row r="27" spans="1:3" ht="12" customHeight="1">
      <c r="A27" s="6"/>
      <c r="B27" s="6"/>
    </row>
    <row r="28" spans="1:3" ht="12" customHeight="1">
      <c r="A28" s="6"/>
      <c r="B28" s="6"/>
    </row>
    <row r="29" spans="1:3" ht="12" customHeight="1">
      <c r="A29" s="6"/>
      <c r="B29" s="6"/>
    </row>
    <row r="30" spans="1:3" ht="12" customHeight="1">
      <c r="A30" s="6"/>
      <c r="B30" s="6"/>
    </row>
    <row r="31" spans="1:3" ht="12" customHeight="1">
      <c r="A31" s="6"/>
      <c r="B31" s="6"/>
    </row>
    <row r="32" spans="1:3" ht="12" customHeight="1">
      <c r="A32" s="6"/>
      <c r="B32" s="6"/>
    </row>
    <row r="33" spans="1:2" ht="12" customHeight="1">
      <c r="A33" s="6"/>
      <c r="B33" s="6"/>
    </row>
    <row r="34" spans="1:2" ht="12" customHeight="1">
      <c r="A34" s="6"/>
      <c r="B34" s="6"/>
    </row>
    <row r="35" spans="1:2" ht="12" customHeight="1">
      <c r="A35" s="6"/>
      <c r="B35" s="6"/>
    </row>
    <row r="36" spans="1:2" ht="12" customHeight="1">
      <c r="A36" s="6"/>
      <c r="B36" s="6"/>
    </row>
    <row r="37" spans="1:2" ht="12" customHeight="1">
      <c r="A37" s="6"/>
      <c r="B37" s="6"/>
    </row>
    <row r="38" spans="1:2" ht="12" customHeight="1">
      <c r="A38" s="6"/>
      <c r="B38" s="6"/>
    </row>
    <row r="39" spans="1:2" ht="12" customHeight="1">
      <c r="A39" s="6"/>
      <c r="B39" s="6"/>
    </row>
    <row r="40" spans="1:2" ht="12" customHeight="1">
      <c r="A40" s="6"/>
      <c r="B40" s="6"/>
    </row>
    <row r="41" spans="1:2" ht="12" customHeight="1">
      <c r="A41" s="6"/>
      <c r="B41" s="6"/>
    </row>
    <row r="42" spans="1:2" ht="12" customHeight="1">
      <c r="A42" s="6"/>
      <c r="B42" s="6"/>
    </row>
    <row r="43" spans="1:2" ht="12" customHeight="1">
      <c r="A43" s="6"/>
      <c r="B43" s="6"/>
    </row>
    <row r="44" spans="1:2" ht="12" customHeight="1">
      <c r="A44" s="6"/>
      <c r="B44" s="6"/>
    </row>
    <row r="45" spans="1:2" ht="12" customHeight="1">
      <c r="A45" s="6"/>
      <c r="B45" s="6"/>
    </row>
    <row r="46" spans="1:2" ht="12" customHeight="1">
      <c r="A46" s="6"/>
      <c r="B46" s="6"/>
    </row>
    <row r="47" spans="1:2" ht="12" customHeight="1">
      <c r="A47" s="6"/>
      <c r="B47" s="6"/>
    </row>
    <row r="48" spans="1:2" ht="12" customHeight="1">
      <c r="A48" s="6"/>
      <c r="B48" s="6"/>
    </row>
    <row r="49" spans="1:2" ht="12" customHeight="1">
      <c r="A49" s="6"/>
      <c r="B49" s="6"/>
    </row>
    <row r="50" spans="1:2" ht="12" customHeight="1">
      <c r="A50" s="6"/>
      <c r="B50" s="6"/>
    </row>
    <row r="51" spans="1:2" ht="12" customHeight="1">
      <c r="A51" s="6"/>
      <c r="B51" s="6"/>
    </row>
    <row r="52" spans="1:2" ht="12" customHeight="1">
      <c r="A52" s="6"/>
      <c r="B52" s="6"/>
    </row>
    <row r="53" spans="1:2" ht="12" customHeight="1">
      <c r="A53" s="6"/>
      <c r="B53" s="6"/>
    </row>
    <row r="54" spans="1:2" ht="12" customHeight="1">
      <c r="A54" s="6"/>
      <c r="B54" s="6"/>
    </row>
    <row r="55" spans="1:2" ht="12" customHeight="1">
      <c r="A55" s="6"/>
      <c r="B55" s="6"/>
    </row>
    <row r="56" spans="1:2" ht="12" customHeight="1">
      <c r="A56" s="6"/>
      <c r="B56" s="6"/>
    </row>
    <row r="57" spans="1:2" ht="12" customHeight="1">
      <c r="A57" s="6"/>
      <c r="B57" s="6"/>
    </row>
    <row r="58" spans="1:2" ht="12" customHeight="1">
      <c r="A58" s="6"/>
      <c r="B58" s="6"/>
    </row>
    <row r="59" spans="1:2" ht="12" customHeight="1">
      <c r="A59" s="6"/>
      <c r="B59" s="6"/>
    </row>
    <row r="60" spans="1:2" ht="12" customHeight="1">
      <c r="A60" s="6"/>
      <c r="B60" s="6"/>
    </row>
    <row r="61" spans="1:2" ht="12" customHeight="1">
      <c r="A61" s="6"/>
      <c r="B61" s="6"/>
    </row>
    <row r="62" spans="1:2" ht="12" customHeight="1">
      <c r="A62" s="6"/>
      <c r="B62" s="6"/>
    </row>
    <row r="63" spans="1:2" ht="12" customHeight="1">
      <c r="A63" s="6"/>
      <c r="B63" s="6"/>
    </row>
    <row r="64" spans="1:2" ht="12" customHeight="1">
      <c r="A64" s="6"/>
      <c r="B64" s="6"/>
    </row>
    <row r="65" spans="1:2" ht="12" customHeight="1">
      <c r="A65" s="6"/>
      <c r="B65" s="6"/>
    </row>
    <row r="66" spans="1:2" ht="12" customHeight="1">
      <c r="A66" s="6"/>
      <c r="B66" s="6"/>
    </row>
    <row r="67" spans="1:2" ht="12" customHeight="1">
      <c r="A67" s="6"/>
      <c r="B67" s="6"/>
    </row>
    <row r="68" spans="1:2" ht="12" customHeight="1">
      <c r="A68" s="6"/>
      <c r="B68" s="6"/>
    </row>
    <row r="69" spans="1:2" ht="12" customHeight="1">
      <c r="A69" s="6"/>
      <c r="B69" s="6"/>
    </row>
    <row r="70" spans="1:2" ht="12" customHeight="1">
      <c r="A70" s="6"/>
      <c r="B70" s="6"/>
    </row>
    <row r="71" spans="1:2" ht="12" customHeight="1">
      <c r="A71" s="6"/>
      <c r="B71" s="6"/>
    </row>
    <row r="72" spans="1:2" ht="12" customHeight="1">
      <c r="A72" s="6"/>
      <c r="B72" s="6"/>
    </row>
    <row r="73" spans="1:2" ht="12" customHeight="1">
      <c r="A73" s="6"/>
      <c r="B73" s="6"/>
    </row>
    <row r="74" spans="1:2" ht="12" customHeight="1">
      <c r="A74" s="6"/>
      <c r="B74" s="6"/>
    </row>
    <row r="75" spans="1:2" ht="12" customHeight="1">
      <c r="A75" s="6"/>
      <c r="B75" s="6"/>
    </row>
    <row r="76" spans="1:2" ht="12" customHeight="1">
      <c r="A76" s="6"/>
      <c r="B76" s="6"/>
    </row>
    <row r="77" spans="1:2" ht="12" customHeight="1">
      <c r="A77" s="6"/>
      <c r="B77" s="6"/>
    </row>
    <row r="78" spans="1:2" ht="12" customHeight="1">
      <c r="A78" s="6"/>
      <c r="B78" s="6"/>
    </row>
    <row r="79" spans="1:2" ht="12" customHeight="1">
      <c r="A79" s="6"/>
      <c r="B79" s="6"/>
    </row>
    <row r="80" spans="1:2" ht="12" customHeight="1">
      <c r="A80" s="6"/>
      <c r="B80" s="6"/>
    </row>
    <row r="81" spans="1:2" ht="12" customHeight="1">
      <c r="A81" s="6"/>
      <c r="B81" s="6"/>
    </row>
    <row r="82" spans="1:2" ht="12" customHeight="1">
      <c r="A82" s="6"/>
      <c r="B82" s="6"/>
    </row>
    <row r="83" spans="1:2" ht="12" customHeight="1">
      <c r="A83" s="6"/>
      <c r="B83" s="6"/>
    </row>
    <row r="84" spans="1:2" ht="12" customHeight="1">
      <c r="A84" s="6"/>
      <c r="B84" s="6"/>
    </row>
    <row r="85" spans="1:2" ht="12" customHeight="1">
      <c r="A85" s="6"/>
      <c r="B85" s="6"/>
    </row>
    <row r="86" spans="1:2" ht="12" customHeight="1">
      <c r="A86" s="6"/>
      <c r="B86" s="6"/>
    </row>
    <row r="87" spans="1:2" ht="12" customHeight="1">
      <c r="A87" s="6"/>
      <c r="B87" s="6"/>
    </row>
    <row r="88" spans="1:2" ht="12" customHeight="1">
      <c r="A88" s="6"/>
      <c r="B88" s="6"/>
    </row>
    <row r="89" spans="1:2" ht="12" customHeight="1">
      <c r="A89" s="6"/>
      <c r="B89" s="6"/>
    </row>
    <row r="90" spans="1:2" ht="12" customHeight="1">
      <c r="A90" s="6"/>
      <c r="B90" s="6"/>
    </row>
    <row r="91" spans="1:2" ht="12" customHeight="1">
      <c r="A91" s="6"/>
      <c r="B91" s="6"/>
    </row>
    <row r="92" spans="1:2" ht="12" customHeight="1">
      <c r="A92" s="6"/>
      <c r="B92" s="6"/>
    </row>
    <row r="93" spans="1:2" ht="12" customHeight="1">
      <c r="A93" s="6"/>
      <c r="B93" s="6"/>
    </row>
    <row r="94" spans="1:2" ht="12" customHeight="1">
      <c r="A94" s="6"/>
      <c r="B94" s="6"/>
    </row>
    <row r="95" spans="1:2" ht="12" customHeight="1">
      <c r="A95" s="6"/>
      <c r="B95" s="6"/>
    </row>
    <row r="96" spans="1:2" ht="12" customHeight="1">
      <c r="A96" s="6"/>
      <c r="B96" s="6"/>
    </row>
    <row r="97" spans="1:2" ht="12" customHeight="1">
      <c r="A97" s="6"/>
      <c r="B97" s="6"/>
    </row>
    <row r="98" spans="1:2" ht="12" customHeight="1">
      <c r="A98" s="6"/>
      <c r="B98" s="6"/>
    </row>
    <row r="99" spans="1:2" ht="12" customHeight="1">
      <c r="A99" s="6"/>
      <c r="B99" s="6"/>
    </row>
    <row r="100" spans="1:2" ht="12" customHeight="1">
      <c r="A100" s="6"/>
      <c r="B100" s="6"/>
    </row>
    <row r="101" spans="1:2" ht="12" customHeight="1">
      <c r="A101" s="6"/>
      <c r="B101" s="6"/>
    </row>
    <row r="102" spans="1:2" ht="12" customHeight="1">
      <c r="A102" s="6"/>
      <c r="B102" s="6"/>
    </row>
    <row r="103" spans="1:2" ht="12" customHeight="1">
      <c r="A103" s="6"/>
      <c r="B103" s="6"/>
    </row>
    <row r="104" spans="1:2" ht="12" customHeight="1">
      <c r="A104" s="6"/>
      <c r="B104" s="6"/>
    </row>
    <row r="105" spans="1:2" ht="12" customHeight="1">
      <c r="A105" s="6"/>
      <c r="B105" s="6"/>
    </row>
    <row r="106" spans="1:2" ht="12" customHeight="1">
      <c r="A106" s="6"/>
      <c r="B106" s="6"/>
    </row>
    <row r="107" spans="1:2" ht="12" customHeight="1">
      <c r="A107" s="6"/>
      <c r="B107" s="6"/>
    </row>
    <row r="108" spans="1:2" ht="12" customHeight="1">
      <c r="A108" s="6"/>
      <c r="B108" s="6"/>
    </row>
    <row r="109" spans="1:2" ht="12" customHeight="1">
      <c r="A109" s="6"/>
      <c r="B109" s="6"/>
    </row>
    <row r="110" spans="1:2" ht="12" customHeight="1">
      <c r="A110" s="6"/>
      <c r="B110" s="6"/>
    </row>
    <row r="111" spans="1:2" ht="12" customHeight="1">
      <c r="A111" s="6"/>
      <c r="B111" s="6"/>
    </row>
    <row r="112" spans="1:2" ht="12" customHeight="1">
      <c r="A112" s="6"/>
      <c r="B112" s="6"/>
    </row>
    <row r="113" spans="1:2" ht="12" customHeight="1">
      <c r="A113" s="6"/>
      <c r="B113" s="6"/>
    </row>
    <row r="114" spans="1:2" ht="12" customHeight="1">
      <c r="A114" s="6"/>
      <c r="B114" s="6"/>
    </row>
    <row r="115" spans="1:2" ht="12" customHeight="1">
      <c r="A115" s="6"/>
      <c r="B115" s="6"/>
    </row>
    <row r="116" spans="1:2" ht="12" customHeight="1">
      <c r="A116" s="6"/>
      <c r="B116" s="6"/>
    </row>
    <row r="117" spans="1:2" ht="12" customHeight="1">
      <c r="A117" s="6"/>
      <c r="B117" s="6"/>
    </row>
    <row r="118" spans="1:2" ht="12" customHeight="1">
      <c r="A118" s="6"/>
      <c r="B118" s="6"/>
    </row>
    <row r="119" spans="1:2" ht="12" customHeight="1">
      <c r="A119" s="6"/>
      <c r="B119" s="6"/>
    </row>
    <row r="120" spans="1:2" ht="12" customHeight="1">
      <c r="A120" s="6"/>
      <c r="B120" s="6"/>
    </row>
    <row r="121" spans="1:2" ht="12" customHeight="1">
      <c r="A121" s="6"/>
      <c r="B121" s="6"/>
    </row>
    <row r="122" spans="1:2" ht="12" customHeight="1">
      <c r="A122" s="6"/>
      <c r="B122" s="6"/>
    </row>
    <row r="123" spans="1:2" ht="12" customHeight="1">
      <c r="A123" s="6"/>
      <c r="B123" s="6"/>
    </row>
    <row r="124" spans="1:2" ht="12" customHeight="1">
      <c r="A124" s="6"/>
      <c r="B124" s="6"/>
    </row>
    <row r="125" spans="1:2" ht="12" customHeight="1">
      <c r="A125" s="6"/>
      <c r="B125" s="6"/>
    </row>
    <row r="126" spans="1:2" ht="12" customHeight="1">
      <c r="A126" s="6"/>
      <c r="B126" s="6"/>
    </row>
    <row r="127" spans="1:2" ht="12" customHeight="1">
      <c r="A127" s="6"/>
      <c r="B127" s="6"/>
    </row>
    <row r="128" spans="1:2" ht="12" customHeight="1">
      <c r="A128" s="6"/>
      <c r="B128" s="6"/>
    </row>
    <row r="129" spans="1:2" ht="12" customHeight="1">
      <c r="A129" s="6"/>
      <c r="B129" s="6"/>
    </row>
    <row r="130" spans="1:2" ht="12" customHeight="1">
      <c r="A130" s="6"/>
      <c r="B130" s="6"/>
    </row>
    <row r="131" spans="1:2" ht="12" customHeight="1">
      <c r="A131" s="6"/>
      <c r="B131" s="6"/>
    </row>
    <row r="132" spans="1:2" ht="12" customHeight="1">
      <c r="A132" s="6"/>
      <c r="B132" s="6"/>
    </row>
    <row r="133" spans="1:2" ht="12" customHeight="1">
      <c r="A133" s="6"/>
      <c r="B133" s="6"/>
    </row>
    <row r="134" spans="1:2" ht="12" customHeight="1">
      <c r="A134" s="6"/>
      <c r="B134" s="6"/>
    </row>
    <row r="135" spans="1:2" ht="12" customHeight="1">
      <c r="A135" s="6"/>
      <c r="B135" s="6"/>
    </row>
    <row r="136" spans="1:2" ht="12" customHeight="1">
      <c r="A136" s="6"/>
      <c r="B136" s="6"/>
    </row>
    <row r="137" spans="1:2" ht="12" customHeight="1">
      <c r="A137" s="6"/>
      <c r="B137" s="6"/>
    </row>
    <row r="138" spans="1:2" ht="12" customHeight="1">
      <c r="A138" s="6"/>
      <c r="B138" s="6"/>
    </row>
    <row r="139" spans="1:2" ht="12" customHeight="1">
      <c r="A139" s="6"/>
      <c r="B139" s="6"/>
    </row>
    <row r="140" spans="1:2" ht="12" customHeight="1">
      <c r="A140" s="6"/>
      <c r="B140" s="6"/>
    </row>
    <row r="141" spans="1:2" ht="12" customHeight="1">
      <c r="A141" s="6"/>
      <c r="B141" s="6"/>
    </row>
    <row r="142" spans="1:2" ht="12" customHeight="1">
      <c r="A142" s="6"/>
      <c r="B142" s="6"/>
    </row>
    <row r="143" spans="1:2" ht="12" customHeight="1">
      <c r="A143" s="6"/>
      <c r="B143" s="6"/>
    </row>
    <row r="144" spans="1:2" ht="12" customHeight="1">
      <c r="A144" s="6"/>
      <c r="B144" s="6"/>
    </row>
    <row r="145" spans="1:2" ht="12" customHeight="1">
      <c r="A145" s="6"/>
      <c r="B145" s="6"/>
    </row>
    <row r="146" spans="1:2" ht="12" customHeight="1">
      <c r="A146" s="6"/>
      <c r="B146" s="6"/>
    </row>
    <row r="147" spans="1:2" ht="12" customHeight="1">
      <c r="A147" s="6"/>
      <c r="B147" s="6"/>
    </row>
    <row r="148" spans="1:2" ht="12" customHeight="1">
      <c r="A148" s="6"/>
      <c r="B148" s="6"/>
    </row>
    <row r="149" spans="1:2" ht="12" customHeight="1">
      <c r="A149" s="6"/>
      <c r="B149" s="6"/>
    </row>
    <row r="150" spans="1:2" ht="12" customHeight="1">
      <c r="A150" s="6"/>
      <c r="B150" s="6"/>
    </row>
    <row r="151" spans="1:2" ht="12" customHeight="1">
      <c r="A151" s="6"/>
      <c r="B151" s="6"/>
    </row>
    <row r="152" spans="1:2" ht="12" customHeight="1">
      <c r="A152" s="6"/>
      <c r="B152" s="6"/>
    </row>
    <row r="153" spans="1:2" ht="12" customHeight="1">
      <c r="A153" s="6"/>
      <c r="B153" s="6"/>
    </row>
    <row r="154" spans="1:2" ht="12" customHeight="1">
      <c r="A154" s="6"/>
      <c r="B154" s="6"/>
    </row>
    <row r="155" spans="1:2" ht="12" customHeight="1">
      <c r="A155" s="6"/>
      <c r="B155" s="6"/>
    </row>
    <row r="156" spans="1:2" ht="12" customHeight="1">
      <c r="A156" s="6"/>
      <c r="B156" s="6"/>
    </row>
    <row r="157" spans="1:2" ht="12" customHeight="1">
      <c r="A157" s="6"/>
      <c r="B157" s="6"/>
    </row>
    <row r="158" spans="1:2" ht="12" customHeight="1">
      <c r="A158" s="6"/>
      <c r="B158" s="6"/>
    </row>
    <row r="159" spans="1:2" ht="12" customHeight="1">
      <c r="A159" s="6"/>
      <c r="B159" s="6"/>
    </row>
    <row r="160" spans="1:2" ht="12" customHeight="1">
      <c r="A160" s="6"/>
      <c r="B160" s="6"/>
    </row>
    <row r="161" spans="1:2" ht="12" customHeight="1">
      <c r="A161" s="6"/>
      <c r="B161" s="6"/>
    </row>
    <row r="162" spans="1:2" ht="12" customHeight="1">
      <c r="A162" s="6"/>
      <c r="B162" s="6"/>
    </row>
    <row r="163" spans="1:2" ht="12" customHeight="1">
      <c r="A163" s="6"/>
      <c r="B163" s="6"/>
    </row>
    <row r="164" spans="1:2" ht="12" customHeight="1">
      <c r="A164" s="6"/>
      <c r="B164" s="6"/>
    </row>
    <row r="165" spans="1:2" ht="12" customHeight="1">
      <c r="A165" s="6"/>
      <c r="B165" s="6"/>
    </row>
    <row r="166" spans="1:2" ht="12" customHeight="1">
      <c r="A166" s="6"/>
      <c r="B166" s="6"/>
    </row>
    <row r="167" spans="1:2" ht="12" customHeight="1">
      <c r="A167" s="6"/>
      <c r="B167" s="6"/>
    </row>
    <row r="168" spans="1:2" ht="12" customHeight="1">
      <c r="A168" s="6"/>
      <c r="B168" s="6"/>
    </row>
    <row r="169" spans="1:2" ht="12" customHeight="1">
      <c r="A169" s="6"/>
      <c r="B169" s="6"/>
    </row>
    <row r="170" spans="1:2" ht="12" customHeight="1">
      <c r="A170" s="6"/>
      <c r="B170" s="6"/>
    </row>
    <row r="171" spans="1:2" ht="12" customHeight="1">
      <c r="A171" s="6"/>
      <c r="B171" s="6"/>
    </row>
    <row r="172" spans="1:2" ht="12" customHeight="1">
      <c r="A172" s="6"/>
      <c r="B172" s="6"/>
    </row>
    <row r="173" spans="1:2" ht="12" customHeight="1">
      <c r="A173" s="6"/>
      <c r="B173" s="6"/>
    </row>
    <row r="174" spans="1:2" ht="12" customHeight="1">
      <c r="A174" s="6"/>
      <c r="B174" s="6"/>
    </row>
    <row r="175" spans="1:2" ht="12" customHeight="1">
      <c r="A175" s="6"/>
      <c r="B175" s="6"/>
    </row>
    <row r="176" spans="1:2" ht="12" customHeight="1">
      <c r="A176" s="6"/>
      <c r="B176" s="6"/>
    </row>
    <row r="177" spans="1:2" ht="12" customHeight="1">
      <c r="A177" s="6"/>
      <c r="B177" s="6"/>
    </row>
    <row r="178" spans="1:2" ht="12" customHeight="1">
      <c r="A178" s="6"/>
      <c r="B178" s="6"/>
    </row>
    <row r="179" spans="1:2" ht="12" customHeight="1">
      <c r="A179" s="6"/>
      <c r="B179" s="6"/>
    </row>
    <row r="180" spans="1:2" ht="12" customHeight="1">
      <c r="A180" s="6"/>
      <c r="B180" s="6"/>
    </row>
    <row r="181" spans="1:2" ht="12" customHeight="1">
      <c r="A181" s="6"/>
      <c r="B181" s="6"/>
    </row>
    <row r="182" spans="1:2" ht="12" customHeight="1">
      <c r="A182" s="6"/>
      <c r="B182" s="6"/>
    </row>
    <row r="183" spans="1:2" ht="12" customHeight="1">
      <c r="A183" s="6"/>
      <c r="B183" s="6"/>
    </row>
    <row r="184" spans="1:2" ht="12" customHeight="1">
      <c r="A184" s="6"/>
      <c r="B184" s="6"/>
    </row>
    <row r="185" spans="1:2" ht="12" customHeight="1">
      <c r="A185" s="6"/>
      <c r="B185" s="6"/>
    </row>
    <row r="186" spans="1:2" ht="12" customHeight="1">
      <c r="A186" s="6"/>
      <c r="B186" s="6"/>
    </row>
    <row r="187" spans="1:2" ht="12" customHeight="1">
      <c r="A187" s="6"/>
      <c r="B187" s="6"/>
    </row>
    <row r="188" spans="1:2" ht="12" customHeight="1">
      <c r="A188" s="6"/>
      <c r="B188" s="6"/>
    </row>
    <row r="189" spans="1:2" ht="12" customHeight="1">
      <c r="A189" s="6"/>
      <c r="B189" s="6"/>
    </row>
    <row r="190" spans="1:2" ht="12" customHeight="1">
      <c r="A190" s="6"/>
      <c r="B190" s="6"/>
    </row>
    <row r="191" spans="1:2" ht="12" customHeight="1">
      <c r="A191" s="6"/>
      <c r="B191" s="6"/>
    </row>
    <row r="192" spans="1:2" ht="12" customHeight="1">
      <c r="A192" s="6"/>
      <c r="B192" s="6"/>
    </row>
    <row r="193" spans="1:2" ht="12" customHeight="1">
      <c r="A193" s="6"/>
      <c r="B193" s="6"/>
    </row>
    <row r="194" spans="1:2" ht="12" customHeight="1">
      <c r="A194" s="6"/>
      <c r="B194" s="6"/>
    </row>
    <row r="195" spans="1:2" ht="12" customHeight="1">
      <c r="A195" s="6"/>
      <c r="B195" s="6"/>
    </row>
    <row r="196" spans="1:2" ht="12" customHeight="1">
      <c r="A196" s="6"/>
      <c r="B196" s="6"/>
    </row>
    <row r="197" spans="1:2" ht="12" customHeight="1">
      <c r="A197" s="6"/>
      <c r="B197" s="6"/>
    </row>
    <row r="198" spans="1:2" ht="12" customHeight="1">
      <c r="A198" s="6"/>
      <c r="B198" s="6"/>
    </row>
    <row r="199" spans="1:2" ht="12" customHeight="1">
      <c r="A199" s="6"/>
      <c r="B199" s="6"/>
    </row>
    <row r="200" spans="1:2" ht="12" customHeight="1">
      <c r="A200" s="6"/>
      <c r="B200" s="6"/>
    </row>
    <row r="201" spans="1:2" ht="12" customHeight="1">
      <c r="A201" s="6"/>
      <c r="B201" s="6"/>
    </row>
    <row r="202" spans="1:2" ht="12" customHeight="1">
      <c r="A202" s="6"/>
      <c r="B202" s="6"/>
    </row>
    <row r="203" spans="1:2" ht="12" customHeight="1">
      <c r="A203" s="6"/>
      <c r="B203" s="6"/>
    </row>
    <row r="204" spans="1:2" ht="12" customHeight="1">
      <c r="A204" s="6"/>
      <c r="B204" s="6"/>
    </row>
    <row r="205" spans="1:2" ht="12" customHeight="1">
      <c r="A205" s="6"/>
      <c r="B205" s="6"/>
    </row>
    <row r="206" spans="1:2" ht="12" customHeight="1">
      <c r="A206" s="6"/>
      <c r="B206" s="6"/>
    </row>
    <row r="207" spans="1:2" ht="12" customHeight="1">
      <c r="A207" s="6"/>
      <c r="B207" s="6"/>
    </row>
    <row r="208" spans="1:2" ht="12" customHeight="1">
      <c r="A208" s="6"/>
      <c r="B208" s="6"/>
    </row>
    <row r="209" spans="1:2" ht="12" customHeight="1">
      <c r="A209" s="6"/>
      <c r="B209" s="6"/>
    </row>
    <row r="210" spans="1:2" ht="12" customHeight="1">
      <c r="A210" s="6"/>
      <c r="B210" s="6"/>
    </row>
    <row r="211" spans="1:2" ht="12" customHeight="1">
      <c r="A211" s="6"/>
      <c r="B211" s="6"/>
    </row>
    <row r="212" spans="1:2" ht="12" customHeight="1">
      <c r="A212" s="6"/>
      <c r="B212" s="6"/>
    </row>
    <row r="213" spans="1:2" ht="12" customHeight="1">
      <c r="A213" s="6"/>
      <c r="B213" s="6"/>
    </row>
    <row r="214" spans="1:2" ht="12" customHeight="1">
      <c r="A214" s="6"/>
      <c r="B214" s="6"/>
    </row>
    <row r="215" spans="1:2" ht="12" customHeight="1">
      <c r="A215" s="6"/>
      <c r="B215" s="6"/>
    </row>
    <row r="216" spans="1:2" ht="12" customHeight="1">
      <c r="A216" s="6"/>
      <c r="B216" s="6"/>
    </row>
    <row r="217" spans="1:2" ht="12" customHeight="1">
      <c r="A217" s="6"/>
      <c r="B217" s="6"/>
    </row>
    <row r="218" spans="1:2" ht="12" customHeight="1">
      <c r="A218" s="6"/>
      <c r="B218" s="6"/>
    </row>
    <row r="219" spans="1:2" ht="12" customHeight="1">
      <c r="A219" s="6"/>
      <c r="B219" s="6"/>
    </row>
    <row r="220" spans="1:2" ht="12" customHeight="1">
      <c r="A220" s="6"/>
      <c r="B220" s="6"/>
    </row>
    <row r="221" spans="1:2" ht="12" customHeight="1">
      <c r="A221" s="6"/>
      <c r="B221" s="6"/>
    </row>
    <row r="222" spans="1:2" ht="12" customHeight="1">
      <c r="A222" s="6"/>
      <c r="B222" s="6"/>
    </row>
    <row r="223" spans="1:2" ht="12" customHeight="1">
      <c r="A223" s="6"/>
      <c r="B223" s="6"/>
    </row>
    <row r="224" spans="1:2" ht="12" customHeight="1">
      <c r="A224" s="6"/>
      <c r="B224" s="6"/>
    </row>
    <row r="225" spans="1:2" ht="12" customHeight="1">
      <c r="A225" s="6"/>
      <c r="B225" s="6"/>
    </row>
    <row r="226" spans="1:2" ht="12" customHeight="1">
      <c r="A226" s="6"/>
      <c r="B226" s="6"/>
    </row>
    <row r="227" spans="1:2" ht="12" customHeight="1">
      <c r="A227" s="6"/>
      <c r="B227" s="6"/>
    </row>
    <row r="228" spans="1:2" ht="12" customHeight="1">
      <c r="A228" s="6"/>
      <c r="B228" s="6"/>
    </row>
    <row r="229" spans="1:2" ht="12" customHeight="1">
      <c r="A229" s="6"/>
      <c r="B229" s="6"/>
    </row>
    <row r="230" spans="1:2" ht="12" customHeight="1">
      <c r="A230" s="6"/>
      <c r="B230" s="6"/>
    </row>
    <row r="231" spans="1:2" ht="12" customHeight="1">
      <c r="A231" s="6"/>
      <c r="B231" s="6"/>
    </row>
    <row r="232" spans="1:2" ht="12" customHeight="1">
      <c r="A232" s="6"/>
      <c r="B232" s="6"/>
    </row>
    <row r="233" spans="1:2" ht="12" customHeight="1">
      <c r="A233" s="6"/>
      <c r="B233" s="6"/>
    </row>
    <row r="234" spans="1:2" ht="12" customHeight="1">
      <c r="A234" s="6"/>
      <c r="B234" s="6"/>
    </row>
    <row r="235" spans="1:2" ht="12" customHeight="1">
      <c r="A235" s="6"/>
      <c r="B235" s="6"/>
    </row>
    <row r="236" spans="1:2" ht="12" customHeight="1">
      <c r="A236" s="6"/>
      <c r="B236" s="6"/>
    </row>
    <row r="237" spans="1:2" ht="12" customHeight="1">
      <c r="A237" s="6"/>
      <c r="B237" s="6"/>
    </row>
    <row r="238" spans="1:2" ht="12" customHeight="1">
      <c r="A238" s="6"/>
      <c r="B238" s="6"/>
    </row>
    <row r="239" spans="1:2" ht="12" customHeight="1">
      <c r="A239" s="6"/>
      <c r="B239" s="6"/>
    </row>
    <row r="240" spans="1:2" ht="12" customHeight="1">
      <c r="A240" s="6"/>
      <c r="B240" s="6"/>
    </row>
    <row r="241" spans="1:2" ht="12" customHeight="1">
      <c r="A241" s="6"/>
      <c r="B241" s="6"/>
    </row>
    <row r="242" spans="1:2" ht="12" customHeight="1">
      <c r="A242" s="6"/>
      <c r="B242" s="6"/>
    </row>
    <row r="243" spans="1:2" ht="12" customHeight="1">
      <c r="A243" s="6"/>
      <c r="B243" s="6"/>
    </row>
    <row r="244" spans="1:2" ht="12" customHeight="1">
      <c r="A244" s="6"/>
      <c r="B244" s="6"/>
    </row>
    <row r="245" spans="1:2" ht="12" customHeight="1">
      <c r="A245" s="6"/>
      <c r="B245" s="6"/>
    </row>
    <row r="246" spans="1:2" ht="12" customHeight="1">
      <c r="A246" s="6"/>
      <c r="B246" s="6"/>
    </row>
    <row r="247" spans="1:2" ht="12" customHeight="1">
      <c r="A247" s="6"/>
      <c r="B247" s="6"/>
    </row>
    <row r="248" spans="1:2" ht="12" customHeight="1">
      <c r="A248" s="6"/>
      <c r="B248" s="6"/>
    </row>
    <row r="249" spans="1:2" ht="12" customHeight="1">
      <c r="A249" s="6"/>
      <c r="B249" s="6"/>
    </row>
    <row r="250" spans="1:2" ht="12" customHeight="1">
      <c r="A250" s="6"/>
      <c r="B250" s="6"/>
    </row>
    <row r="251" spans="1:2" ht="12" customHeight="1">
      <c r="A251" s="6"/>
      <c r="B251" s="6"/>
    </row>
    <row r="252" spans="1:2" ht="12" customHeight="1">
      <c r="A252" s="6"/>
      <c r="B252" s="6"/>
    </row>
    <row r="253" spans="1:2" ht="12" customHeight="1">
      <c r="A253" s="6"/>
      <c r="B253" s="6"/>
    </row>
    <row r="254" spans="1:2" ht="12" customHeight="1">
      <c r="A254" s="6"/>
      <c r="B254" s="6"/>
    </row>
    <row r="255" spans="1:2" ht="12" customHeight="1">
      <c r="A255" s="6"/>
      <c r="B255" s="6"/>
    </row>
    <row r="256" spans="1:2" ht="12" customHeight="1">
      <c r="A256" s="6"/>
      <c r="B256" s="6"/>
    </row>
    <row r="257" spans="1:2" ht="12" customHeight="1">
      <c r="A257" s="6"/>
      <c r="B257" s="6"/>
    </row>
    <row r="258" spans="1:2" ht="12" customHeight="1">
      <c r="A258" s="6"/>
      <c r="B258" s="6"/>
    </row>
    <row r="259" spans="1:2" ht="12" customHeight="1">
      <c r="A259" s="6"/>
      <c r="B259" s="6"/>
    </row>
    <row r="260" spans="1:2" ht="12" customHeight="1">
      <c r="A260" s="6"/>
      <c r="B260" s="6"/>
    </row>
    <row r="261" spans="1:2" ht="12" customHeight="1">
      <c r="A261" s="6"/>
      <c r="B261" s="6"/>
    </row>
    <row r="262" spans="1:2" ht="12" customHeight="1">
      <c r="A262" s="6"/>
      <c r="B262" s="6"/>
    </row>
    <row r="263" spans="1:2" ht="12" customHeight="1">
      <c r="A263" s="6"/>
      <c r="B263" s="6"/>
    </row>
    <row r="264" spans="1:2" ht="12" customHeight="1">
      <c r="A264" s="6"/>
      <c r="B264" s="6"/>
    </row>
    <row r="265" spans="1:2" ht="12" customHeight="1">
      <c r="A265" s="6"/>
      <c r="B265" s="6"/>
    </row>
    <row r="266" spans="1:2" ht="12" customHeight="1">
      <c r="A266" s="6"/>
      <c r="B266" s="6"/>
    </row>
    <row r="267" spans="1:2" ht="12" customHeight="1">
      <c r="A267" s="6"/>
      <c r="B267" s="6"/>
    </row>
    <row r="268" spans="1:2" ht="12" customHeight="1">
      <c r="A268" s="6"/>
      <c r="B268" s="6"/>
    </row>
    <row r="269" spans="1:2" ht="12" customHeight="1">
      <c r="A269" s="6"/>
      <c r="B269" s="6"/>
    </row>
    <row r="270" spans="1:2" ht="12" customHeight="1">
      <c r="A270" s="6"/>
      <c r="B270" s="6"/>
    </row>
    <row r="271" spans="1:2" ht="12" customHeight="1">
      <c r="A271" s="6"/>
      <c r="B271" s="6"/>
    </row>
    <row r="272" spans="1:2" ht="12" customHeight="1">
      <c r="A272" s="6"/>
      <c r="B272" s="6"/>
    </row>
    <row r="273" spans="1:2" ht="12" customHeight="1">
      <c r="A273" s="6"/>
      <c r="B273" s="6"/>
    </row>
    <row r="274" spans="1:2" ht="12" customHeight="1">
      <c r="A274" s="6"/>
      <c r="B274" s="6"/>
    </row>
    <row r="275" spans="1:2" ht="12" customHeight="1">
      <c r="A275" s="6"/>
      <c r="B275" s="6"/>
    </row>
    <row r="276" spans="1:2" ht="12" customHeight="1">
      <c r="A276" s="6"/>
      <c r="B276" s="6"/>
    </row>
    <row r="277" spans="1:2" ht="12" customHeight="1">
      <c r="A277" s="6"/>
      <c r="B277" s="6"/>
    </row>
    <row r="278" spans="1:2" ht="12" customHeight="1">
      <c r="A278" s="6"/>
      <c r="B278" s="6"/>
    </row>
    <row r="279" spans="1:2" ht="12" customHeight="1">
      <c r="A279" s="6"/>
      <c r="B279" s="6"/>
    </row>
    <row r="280" spans="1:2" ht="12" customHeight="1">
      <c r="A280" s="6"/>
      <c r="B280" s="6"/>
    </row>
    <row r="281" spans="1:2" ht="12" customHeight="1">
      <c r="A281" s="6"/>
      <c r="B281" s="6"/>
    </row>
    <row r="282" spans="1:2" ht="12" customHeight="1">
      <c r="A282" s="6"/>
      <c r="B282" s="6"/>
    </row>
    <row r="283" spans="1:2" ht="12" customHeight="1">
      <c r="A283" s="6"/>
      <c r="B283" s="6"/>
    </row>
    <row r="284" spans="1:2" ht="12" customHeight="1">
      <c r="A284" s="6"/>
      <c r="B284" s="6"/>
    </row>
    <row r="285" spans="1:2" ht="12" customHeight="1">
      <c r="A285" s="6"/>
      <c r="B285" s="6"/>
    </row>
    <row r="286" spans="1:2" ht="12" customHeight="1">
      <c r="A286" s="6"/>
      <c r="B286" s="6"/>
    </row>
    <row r="287" spans="1:2" ht="12" customHeight="1">
      <c r="A287" s="6"/>
      <c r="B287" s="6"/>
    </row>
    <row r="288" spans="1:2" ht="12" customHeight="1">
      <c r="A288" s="6"/>
      <c r="B288" s="6"/>
    </row>
    <row r="289" spans="1:2" ht="12" customHeight="1">
      <c r="A289" s="6"/>
      <c r="B289" s="6"/>
    </row>
    <row r="290" spans="1:2" ht="12" customHeight="1">
      <c r="A290" s="6"/>
      <c r="B290" s="6"/>
    </row>
    <row r="291" spans="1:2" ht="12" customHeight="1">
      <c r="A291" s="6"/>
      <c r="B291" s="6"/>
    </row>
    <row r="292" spans="1:2" ht="12" customHeight="1">
      <c r="A292" s="6"/>
      <c r="B292" s="6"/>
    </row>
    <row r="293" spans="1:2" ht="12" customHeight="1">
      <c r="A293" s="6"/>
      <c r="B293" s="6"/>
    </row>
    <row r="294" spans="1:2" ht="12" customHeight="1">
      <c r="A294" s="6"/>
      <c r="B294" s="6"/>
    </row>
    <row r="295" spans="1:2" ht="12" customHeight="1">
      <c r="A295" s="6"/>
      <c r="B295" s="6"/>
    </row>
    <row r="296" spans="1:2" ht="12" customHeight="1">
      <c r="A296" s="6"/>
      <c r="B296" s="6"/>
    </row>
    <row r="297" spans="1:2" ht="12" customHeight="1">
      <c r="A297" s="6"/>
      <c r="B297" s="6"/>
    </row>
    <row r="298" spans="1:2" ht="12" customHeight="1">
      <c r="A298" s="6"/>
      <c r="B298" s="6"/>
    </row>
    <row r="299" spans="1:2" ht="12" customHeight="1">
      <c r="A299" s="6"/>
      <c r="B299" s="6"/>
    </row>
    <row r="300" spans="1:2" ht="12" customHeight="1">
      <c r="A300" s="6"/>
      <c r="B300" s="6"/>
    </row>
    <row r="301" spans="1:2" ht="12" customHeight="1">
      <c r="A301" s="6"/>
      <c r="B301" s="6"/>
    </row>
    <row r="302" spans="1:2" ht="12" customHeight="1">
      <c r="A302" s="6"/>
      <c r="B302" s="6"/>
    </row>
    <row r="303" spans="1:2" ht="12" customHeight="1">
      <c r="A303" s="6"/>
      <c r="B303" s="6"/>
    </row>
    <row r="304" spans="1:2" ht="12" customHeight="1">
      <c r="A304" s="6"/>
      <c r="B304" s="6"/>
    </row>
    <row r="305" spans="1:2" ht="12" customHeight="1">
      <c r="A305" s="6"/>
      <c r="B305" s="6"/>
    </row>
    <row r="306" spans="1:2" ht="12" customHeight="1">
      <c r="A306" s="6"/>
      <c r="B306" s="6"/>
    </row>
    <row r="307" spans="1:2" ht="12" customHeight="1">
      <c r="A307" s="6"/>
      <c r="B307" s="6"/>
    </row>
    <row r="308" spans="1:2" ht="12" customHeight="1">
      <c r="A308" s="6"/>
      <c r="B308" s="6"/>
    </row>
    <row r="309" spans="1:2" ht="12" customHeight="1">
      <c r="A309" s="6"/>
      <c r="B309" s="6"/>
    </row>
    <row r="310" spans="1:2" ht="12" customHeight="1">
      <c r="A310" s="6"/>
      <c r="B310" s="6"/>
    </row>
    <row r="311" spans="1:2" ht="12" customHeight="1">
      <c r="A311" s="6"/>
      <c r="B311" s="6"/>
    </row>
    <row r="312" spans="1:2" ht="12" customHeight="1">
      <c r="A312" s="6"/>
      <c r="B312" s="6"/>
    </row>
    <row r="313" spans="1:2" ht="12" customHeight="1">
      <c r="A313" s="6"/>
      <c r="B313" s="6"/>
    </row>
    <row r="314" spans="1:2" ht="12" customHeight="1">
      <c r="A314" s="6"/>
      <c r="B314" s="6"/>
    </row>
    <row r="315" spans="1:2" ht="12" customHeight="1">
      <c r="A315" s="6"/>
      <c r="B315" s="6"/>
    </row>
    <row r="316" spans="1:2" ht="12" customHeight="1">
      <c r="A316" s="6"/>
      <c r="B316" s="6"/>
    </row>
    <row r="317" spans="1:2" ht="12" customHeight="1">
      <c r="A317" s="6"/>
      <c r="B317" s="6"/>
    </row>
    <row r="318" spans="1:2" ht="12" customHeight="1">
      <c r="A318" s="6"/>
      <c r="B318" s="6"/>
    </row>
    <row r="319" spans="1:2" ht="12" customHeight="1">
      <c r="A319" s="6"/>
      <c r="B319" s="6"/>
    </row>
    <row r="320" spans="1:2" ht="12" customHeight="1">
      <c r="A320" s="6"/>
      <c r="B320" s="6"/>
    </row>
    <row r="321" spans="1:2" ht="12" customHeight="1">
      <c r="A321" s="6"/>
      <c r="B321" s="6"/>
    </row>
    <row r="322" spans="1:2" ht="12" customHeight="1">
      <c r="A322" s="6"/>
      <c r="B322" s="6"/>
    </row>
    <row r="323" spans="1:2" ht="12" customHeight="1">
      <c r="A323" s="6"/>
      <c r="B323" s="6"/>
    </row>
    <row r="324" spans="1:2" ht="12" customHeight="1">
      <c r="A324" s="6"/>
      <c r="B324" s="6"/>
    </row>
    <row r="325" spans="1:2" ht="12" customHeight="1">
      <c r="A325" s="6"/>
      <c r="B325" s="6"/>
    </row>
    <row r="326" spans="1:2" ht="12" customHeight="1">
      <c r="A326" s="6"/>
      <c r="B326" s="6"/>
    </row>
    <row r="327" spans="1:2" ht="12" customHeight="1">
      <c r="A327" s="6"/>
      <c r="B327" s="6"/>
    </row>
    <row r="328" spans="1:2" ht="12" customHeight="1">
      <c r="A328" s="6"/>
      <c r="B328" s="6"/>
    </row>
    <row r="329" spans="1:2" ht="12" customHeight="1">
      <c r="A329" s="6"/>
      <c r="B329" s="6"/>
    </row>
    <row r="330" spans="1:2" ht="12" customHeight="1">
      <c r="A330" s="6"/>
      <c r="B330" s="6"/>
    </row>
    <row r="331" spans="1:2" ht="12" customHeight="1">
      <c r="A331" s="6"/>
      <c r="B331" s="6"/>
    </row>
    <row r="332" spans="1:2" ht="12" customHeight="1">
      <c r="A332" s="6"/>
      <c r="B332" s="6"/>
    </row>
    <row r="333" spans="1:2" ht="12" customHeight="1">
      <c r="A333" s="6"/>
      <c r="B333" s="6"/>
    </row>
    <row r="334" spans="1:2" ht="12" customHeight="1">
      <c r="A334" s="6"/>
      <c r="B334" s="6"/>
    </row>
    <row r="335" spans="1:2" ht="12" customHeight="1">
      <c r="A335" s="6"/>
      <c r="B335" s="6"/>
    </row>
    <row r="336" spans="1:2" ht="12" customHeight="1">
      <c r="A336" s="6"/>
      <c r="B336" s="6"/>
    </row>
    <row r="337" spans="1:2" ht="12" customHeight="1">
      <c r="A337" s="6"/>
      <c r="B337" s="6"/>
    </row>
    <row r="338" spans="1:2" ht="12" customHeight="1">
      <c r="A338" s="6"/>
      <c r="B338" s="6"/>
    </row>
    <row r="339" spans="1:2" ht="12" customHeight="1">
      <c r="A339" s="6"/>
      <c r="B339" s="6"/>
    </row>
    <row r="340" spans="1:2" ht="12" customHeight="1">
      <c r="A340" s="6"/>
      <c r="B340" s="6"/>
    </row>
    <row r="341" spans="1:2" ht="12" customHeight="1">
      <c r="A341" s="6"/>
      <c r="B341" s="6"/>
    </row>
    <row r="342" spans="1:2" ht="12" customHeight="1">
      <c r="A342" s="6"/>
      <c r="B342" s="6"/>
    </row>
    <row r="343" spans="1:2" ht="12" customHeight="1">
      <c r="A343" s="6"/>
      <c r="B343" s="6"/>
    </row>
    <row r="344" spans="1:2" ht="12" customHeight="1">
      <c r="A344" s="6"/>
      <c r="B344" s="6"/>
    </row>
    <row r="345" spans="1:2" ht="12" customHeight="1">
      <c r="A345" s="6"/>
      <c r="B345" s="6"/>
    </row>
    <row r="346" spans="1:2" ht="12" customHeight="1">
      <c r="A346" s="6"/>
      <c r="B346" s="6"/>
    </row>
    <row r="347" spans="1:2" ht="12" customHeight="1">
      <c r="A347" s="6"/>
      <c r="B347" s="6"/>
    </row>
    <row r="348" spans="1:2" ht="12" customHeight="1">
      <c r="A348" s="6"/>
      <c r="B348" s="6"/>
    </row>
    <row r="349" spans="1:2" ht="12" customHeight="1">
      <c r="A349" s="6"/>
      <c r="B349" s="6"/>
    </row>
    <row r="350" spans="1:2" ht="12" customHeight="1">
      <c r="A350" s="6"/>
      <c r="B350" s="6"/>
    </row>
    <row r="351" spans="1:2" ht="12" customHeight="1">
      <c r="A351" s="6"/>
      <c r="B351" s="6"/>
    </row>
    <row r="352" spans="1:2" ht="12" customHeight="1">
      <c r="A352" s="6"/>
      <c r="B352" s="6"/>
    </row>
    <row r="353" spans="1:2" ht="12" customHeight="1">
      <c r="A353" s="6"/>
      <c r="B353" s="6"/>
    </row>
    <row r="354" spans="1:2" ht="12" customHeight="1">
      <c r="A354" s="6"/>
      <c r="B354" s="6"/>
    </row>
    <row r="355" spans="1:2" ht="12" customHeight="1">
      <c r="A355" s="6"/>
      <c r="B355" s="6"/>
    </row>
    <row r="356" spans="1:2" ht="12" customHeight="1">
      <c r="A356" s="6"/>
      <c r="B356" s="6"/>
    </row>
    <row r="357" spans="1:2" ht="12" customHeight="1">
      <c r="A357" s="6"/>
      <c r="B357" s="6"/>
    </row>
    <row r="358" spans="1:2" ht="12" customHeight="1">
      <c r="A358" s="6"/>
      <c r="B358" s="6"/>
    </row>
    <row r="359" spans="1:2" ht="12" customHeight="1">
      <c r="A359" s="6"/>
      <c r="B359" s="6"/>
    </row>
    <row r="360" spans="1:2" ht="12" customHeight="1">
      <c r="A360" s="6"/>
      <c r="B360" s="6"/>
    </row>
    <row r="361" spans="1:2" ht="12" customHeight="1">
      <c r="A361" s="6"/>
      <c r="B361" s="6"/>
    </row>
    <row r="362" spans="1:2" ht="12" customHeight="1">
      <c r="A362" s="6"/>
      <c r="B362" s="6"/>
    </row>
    <row r="363" spans="1:2" ht="12" customHeight="1">
      <c r="A363" s="6"/>
      <c r="B363" s="6"/>
    </row>
    <row r="364" spans="1:2" ht="12" customHeight="1">
      <c r="A364" s="6"/>
      <c r="B364" s="6"/>
    </row>
    <row r="365" spans="1:2" ht="12" customHeight="1">
      <c r="A365" s="6"/>
      <c r="B365" s="6"/>
    </row>
    <row r="366" spans="1:2" ht="12" customHeight="1">
      <c r="A366" s="6"/>
      <c r="B366" s="6"/>
    </row>
    <row r="367" spans="1:2" ht="12" customHeight="1">
      <c r="A367" s="6"/>
      <c r="B367" s="6"/>
    </row>
    <row r="368" spans="1:2" ht="12" customHeight="1">
      <c r="A368" s="6"/>
      <c r="B368" s="6"/>
    </row>
    <row r="369" spans="1:2" ht="12" customHeight="1">
      <c r="A369" s="6"/>
      <c r="B369" s="6"/>
    </row>
    <row r="370" spans="1:2" ht="12" customHeight="1">
      <c r="A370" s="6"/>
      <c r="B370" s="6"/>
    </row>
    <row r="371" spans="1:2" ht="12" customHeight="1">
      <c r="A371" s="6"/>
      <c r="B371" s="6"/>
    </row>
    <row r="372" spans="1:2" ht="12" customHeight="1">
      <c r="A372" s="6"/>
      <c r="B372" s="6"/>
    </row>
    <row r="373" spans="1:2" ht="12" customHeight="1">
      <c r="A373" s="6"/>
      <c r="B373" s="6"/>
    </row>
    <row r="374" spans="1:2" ht="12" customHeight="1">
      <c r="A374" s="6"/>
      <c r="B374" s="6"/>
    </row>
    <row r="375" spans="1:2" ht="12" customHeight="1">
      <c r="A375" s="6"/>
      <c r="B375" s="6"/>
    </row>
    <row r="376" spans="1:2" ht="12" customHeight="1">
      <c r="A376" s="6"/>
      <c r="B376" s="6"/>
    </row>
    <row r="377" spans="1:2" ht="12" customHeight="1">
      <c r="A377" s="6"/>
      <c r="B377" s="6"/>
    </row>
    <row r="378" spans="1:2" ht="12" customHeight="1">
      <c r="A378" s="6"/>
      <c r="B378" s="6"/>
    </row>
    <row r="379" spans="1:2" ht="12" customHeight="1">
      <c r="A379" s="6"/>
      <c r="B379" s="6"/>
    </row>
    <row r="380" spans="1:2" ht="12" customHeight="1">
      <c r="A380" s="6"/>
      <c r="B380" s="6"/>
    </row>
    <row r="381" spans="1:2" ht="12" customHeight="1">
      <c r="A381" s="6"/>
      <c r="B381" s="6"/>
    </row>
    <row r="382" spans="1:2" ht="12" customHeight="1">
      <c r="A382" s="6"/>
      <c r="B382" s="6"/>
    </row>
    <row r="383" spans="1:2" ht="12" customHeight="1">
      <c r="A383" s="6"/>
      <c r="B383" s="6"/>
    </row>
    <row r="384" spans="1:2" ht="12" customHeight="1">
      <c r="A384" s="6"/>
      <c r="B384" s="6"/>
    </row>
    <row r="385" spans="1:2" ht="12" customHeight="1">
      <c r="A385" s="6"/>
      <c r="B385" s="6"/>
    </row>
    <row r="386" spans="1:2" ht="12" customHeight="1">
      <c r="A386" s="6"/>
      <c r="B386" s="6"/>
    </row>
    <row r="387" spans="1:2" ht="12" customHeight="1">
      <c r="A387" s="6"/>
      <c r="B387" s="6"/>
    </row>
    <row r="388" spans="1:2" ht="12" customHeight="1">
      <c r="A388" s="6"/>
      <c r="B388" s="6"/>
    </row>
    <row r="389" spans="1:2" ht="12" customHeight="1">
      <c r="A389" s="6"/>
      <c r="B389" s="6"/>
    </row>
    <row r="390" spans="1:2" ht="12" customHeight="1">
      <c r="A390" s="6"/>
      <c r="B390" s="6"/>
    </row>
    <row r="391" spans="1:2" ht="12" customHeight="1">
      <c r="A391" s="6"/>
      <c r="B391" s="6"/>
    </row>
    <row r="392" spans="1:2" ht="12" customHeight="1">
      <c r="A392" s="6"/>
      <c r="B392" s="6"/>
    </row>
    <row r="393" spans="1:2" ht="12" customHeight="1">
      <c r="A393" s="6"/>
      <c r="B393" s="6"/>
    </row>
    <row r="394" spans="1:2" ht="12" customHeight="1">
      <c r="A394" s="6"/>
      <c r="B394" s="6"/>
    </row>
    <row r="395" spans="1:2" ht="12" customHeight="1">
      <c r="A395" s="6"/>
      <c r="B395" s="6"/>
    </row>
    <row r="396" spans="1:2" ht="12" customHeight="1">
      <c r="A396" s="6"/>
      <c r="B396" s="6"/>
    </row>
    <row r="397" spans="1:2" ht="12" customHeight="1">
      <c r="A397" s="6"/>
      <c r="B397" s="6"/>
    </row>
    <row r="398" spans="1:2" ht="12" customHeight="1">
      <c r="A398" s="6"/>
      <c r="B398" s="6"/>
    </row>
    <row r="399" spans="1:2" ht="12" customHeight="1">
      <c r="A399" s="6"/>
      <c r="B399" s="6"/>
    </row>
    <row r="400" spans="1:2" ht="12" customHeight="1">
      <c r="A400" s="6"/>
      <c r="B400" s="6"/>
    </row>
    <row r="401" spans="1:2" ht="12" customHeight="1">
      <c r="A401" s="6"/>
      <c r="B401" s="6"/>
    </row>
    <row r="402" spans="1:2" ht="12" customHeight="1">
      <c r="A402" s="6"/>
      <c r="B402" s="6"/>
    </row>
    <row r="403" spans="1:2" ht="12" customHeight="1">
      <c r="A403" s="6"/>
      <c r="B403" s="6"/>
    </row>
    <row r="404" spans="1:2" ht="12" customHeight="1">
      <c r="A404" s="6"/>
      <c r="B404" s="6"/>
    </row>
    <row r="405" spans="1:2" ht="12" customHeight="1">
      <c r="A405" s="6"/>
      <c r="B405" s="6"/>
    </row>
    <row r="406" spans="1:2" ht="12" customHeight="1">
      <c r="A406" s="6"/>
      <c r="B406" s="6"/>
    </row>
    <row r="407" spans="1:2" ht="12" customHeight="1">
      <c r="A407" s="6"/>
      <c r="B407" s="6"/>
    </row>
    <row r="408" spans="1:2" ht="12" customHeight="1">
      <c r="A408" s="6"/>
      <c r="B408" s="6"/>
    </row>
    <row r="409" spans="1:2" ht="12" customHeight="1">
      <c r="A409" s="6"/>
      <c r="B409" s="6"/>
    </row>
    <row r="410" spans="1:2" ht="12" customHeight="1">
      <c r="A410" s="6"/>
      <c r="B410" s="6"/>
    </row>
    <row r="411" spans="1:2" ht="12" customHeight="1">
      <c r="A411" s="6"/>
      <c r="B411" s="6"/>
    </row>
    <row r="412" spans="1:2" ht="12" customHeight="1">
      <c r="A412" s="6"/>
      <c r="B412" s="6"/>
    </row>
    <row r="413" spans="1:2" ht="12" customHeight="1">
      <c r="A413" s="6"/>
      <c r="B413" s="6"/>
    </row>
    <row r="414" spans="1:2" ht="12" customHeight="1">
      <c r="A414" s="6"/>
      <c r="B414" s="6"/>
    </row>
    <row r="415" spans="1:2" ht="12" customHeight="1">
      <c r="A415" s="6"/>
      <c r="B415" s="6"/>
    </row>
    <row r="416" spans="1:2" ht="12" customHeight="1">
      <c r="A416" s="6"/>
      <c r="B416" s="6"/>
    </row>
    <row r="417" spans="1:2" ht="12" customHeight="1">
      <c r="A417" s="6"/>
      <c r="B417" s="6"/>
    </row>
    <row r="418" spans="1:2" ht="12" customHeight="1">
      <c r="A418" s="6"/>
      <c r="B418" s="6"/>
    </row>
    <row r="419" spans="1:2" ht="12" customHeight="1">
      <c r="A419" s="6"/>
      <c r="B419" s="6"/>
    </row>
    <row r="420" spans="1:2" ht="12" customHeight="1">
      <c r="A420" s="6"/>
      <c r="B420" s="6"/>
    </row>
    <row r="421" spans="1:2" ht="12" customHeight="1">
      <c r="A421" s="6"/>
      <c r="B421" s="6"/>
    </row>
    <row r="422" spans="1:2" ht="12" customHeight="1">
      <c r="A422" s="6"/>
      <c r="B422" s="6"/>
    </row>
    <row r="423" spans="1:2" ht="12" customHeight="1">
      <c r="A423" s="6"/>
      <c r="B423" s="6"/>
    </row>
    <row r="424" spans="1:2" ht="12" customHeight="1">
      <c r="A424" s="6"/>
      <c r="B424" s="6"/>
    </row>
    <row r="425" spans="1:2" ht="12" customHeight="1">
      <c r="A425" s="6"/>
      <c r="B425" s="6"/>
    </row>
    <row r="426" spans="1:2" ht="12" customHeight="1">
      <c r="A426" s="6"/>
      <c r="B426" s="6"/>
    </row>
    <row r="427" spans="1:2" ht="12" customHeight="1">
      <c r="A427" s="6"/>
      <c r="B427" s="6"/>
    </row>
    <row r="428" spans="1:2" ht="12" customHeight="1">
      <c r="A428" s="6"/>
      <c r="B428" s="6"/>
    </row>
    <row r="429" spans="1:2" ht="12" customHeight="1">
      <c r="A429" s="6"/>
      <c r="B429" s="6"/>
    </row>
    <row r="430" spans="1:2" ht="12" customHeight="1">
      <c r="A430" s="6"/>
      <c r="B430" s="6"/>
    </row>
    <row r="431" spans="1:2" ht="12" customHeight="1">
      <c r="A431" s="6"/>
      <c r="B431" s="6"/>
    </row>
    <row r="432" spans="1:2" ht="12" customHeight="1">
      <c r="A432" s="6"/>
      <c r="B432" s="6"/>
    </row>
    <row r="433" spans="1:2" ht="12" customHeight="1">
      <c r="A433" s="6"/>
      <c r="B433" s="6"/>
    </row>
    <row r="434" spans="1:2" ht="12" customHeight="1">
      <c r="A434" s="6"/>
      <c r="B434" s="6"/>
    </row>
    <row r="435" spans="1:2" ht="12" customHeight="1">
      <c r="A435" s="6"/>
      <c r="B435" s="6"/>
    </row>
    <row r="436" spans="1:2" ht="12" customHeight="1">
      <c r="A436" s="6"/>
      <c r="B436" s="6"/>
    </row>
    <row r="437" spans="1:2" ht="12" customHeight="1">
      <c r="A437" s="6"/>
      <c r="B437" s="6"/>
    </row>
    <row r="438" spans="1:2" ht="12" customHeight="1">
      <c r="A438" s="6"/>
      <c r="B438" s="6"/>
    </row>
    <row r="439" spans="1:2" ht="12" customHeight="1">
      <c r="A439" s="6"/>
      <c r="B439" s="6"/>
    </row>
    <row r="440" spans="1:2" ht="12" customHeight="1">
      <c r="A440" s="6"/>
      <c r="B440" s="6"/>
    </row>
    <row r="441" spans="1:2" ht="12" customHeight="1">
      <c r="A441" s="6"/>
      <c r="B441" s="6"/>
    </row>
    <row r="442" spans="1:2" ht="12" customHeight="1">
      <c r="A442" s="6"/>
      <c r="B442" s="6"/>
    </row>
    <row r="443" spans="1:2" ht="12" customHeight="1">
      <c r="A443" s="6"/>
      <c r="B443" s="6"/>
    </row>
    <row r="444" spans="1:2" ht="12" customHeight="1">
      <c r="A444" s="6"/>
      <c r="B444" s="6"/>
    </row>
    <row r="445" spans="1:2" ht="12" customHeight="1">
      <c r="A445" s="6"/>
      <c r="B445" s="6"/>
    </row>
    <row r="446" spans="1:2" ht="12" customHeight="1">
      <c r="A446" s="6"/>
      <c r="B446" s="6"/>
    </row>
    <row r="447" spans="1:2" ht="12" customHeight="1">
      <c r="A447" s="6"/>
      <c r="B447" s="6"/>
    </row>
    <row r="448" spans="1:2" ht="12" customHeight="1">
      <c r="A448" s="6"/>
      <c r="B448" s="6"/>
    </row>
    <row r="449" spans="1:2" ht="12" customHeight="1">
      <c r="A449" s="6"/>
      <c r="B449" s="6"/>
    </row>
    <row r="450" spans="1:2" ht="12" customHeight="1">
      <c r="A450" s="6"/>
      <c r="B450" s="6"/>
    </row>
    <row r="451" spans="1:2" ht="12" customHeight="1">
      <c r="A451" s="6"/>
      <c r="B451" s="6"/>
    </row>
    <row r="452" spans="1:2" ht="12" customHeight="1">
      <c r="A452" s="6"/>
      <c r="B452" s="6"/>
    </row>
    <row r="453" spans="1:2" ht="12" customHeight="1">
      <c r="A453" s="6"/>
      <c r="B453" s="6"/>
    </row>
    <row r="454" spans="1:2" ht="12" customHeight="1">
      <c r="A454" s="6"/>
      <c r="B454" s="6"/>
    </row>
    <row r="455" spans="1:2" ht="12" customHeight="1">
      <c r="A455" s="6"/>
      <c r="B455" s="6"/>
    </row>
    <row r="456" spans="1:2" ht="12" customHeight="1">
      <c r="A456" s="6"/>
      <c r="B456" s="6"/>
    </row>
    <row r="457" spans="1:2" ht="12" customHeight="1">
      <c r="A457" s="6"/>
      <c r="B457" s="6"/>
    </row>
    <row r="458" spans="1:2" ht="12" customHeight="1">
      <c r="A458" s="6"/>
      <c r="B458" s="6"/>
    </row>
    <row r="459" spans="1:2" ht="12" customHeight="1">
      <c r="A459" s="6"/>
      <c r="B459" s="6"/>
    </row>
    <row r="460" spans="1:2" ht="12" customHeight="1">
      <c r="A460" s="6"/>
      <c r="B460" s="6"/>
    </row>
    <row r="461" spans="1:2" ht="12" customHeight="1">
      <c r="A461" s="6"/>
      <c r="B461" s="6"/>
    </row>
    <row r="462" spans="1:2" ht="12" customHeight="1">
      <c r="A462" s="6"/>
      <c r="B462" s="6"/>
    </row>
    <row r="463" spans="1:2" ht="12" customHeight="1">
      <c r="A463" s="6"/>
      <c r="B463" s="6"/>
    </row>
    <row r="464" spans="1:2" ht="12" customHeight="1">
      <c r="A464" s="6"/>
      <c r="B464" s="6"/>
    </row>
    <row r="465" spans="1:2" ht="12" customHeight="1">
      <c r="A465" s="6"/>
      <c r="B465" s="6"/>
    </row>
    <row r="466" spans="1:2" ht="12" customHeight="1">
      <c r="A466" s="6"/>
      <c r="B466" s="6"/>
    </row>
    <row r="467" spans="1:2" ht="12" customHeight="1">
      <c r="A467" s="6"/>
      <c r="B467" s="6"/>
    </row>
    <row r="468" spans="1:2" ht="12" customHeight="1">
      <c r="A468" s="6"/>
      <c r="B468" s="6"/>
    </row>
    <row r="469" spans="1:2" ht="12" customHeight="1">
      <c r="A469" s="6"/>
      <c r="B469" s="6"/>
    </row>
    <row r="470" spans="1:2" ht="12" customHeight="1">
      <c r="A470" s="6"/>
      <c r="B470" s="6"/>
    </row>
    <row r="471" spans="1:2" ht="12" customHeight="1">
      <c r="A471" s="6"/>
      <c r="B471" s="6"/>
    </row>
    <row r="472" spans="1:2" ht="12" customHeight="1">
      <c r="A472" s="6"/>
      <c r="B472" s="6"/>
    </row>
    <row r="473" spans="1:2" ht="12" customHeight="1">
      <c r="A473" s="6"/>
      <c r="B473" s="6"/>
    </row>
    <row r="474" spans="1:2" ht="12" customHeight="1">
      <c r="A474" s="6"/>
      <c r="B474" s="6"/>
    </row>
    <row r="475" spans="1:2" ht="12" customHeight="1">
      <c r="A475" s="6"/>
      <c r="B475" s="6"/>
    </row>
    <row r="476" spans="1:2" ht="12" customHeight="1">
      <c r="A476" s="6"/>
      <c r="B476" s="6"/>
    </row>
    <row r="477" spans="1:2" ht="12" customHeight="1">
      <c r="A477" s="6"/>
      <c r="B477" s="6"/>
    </row>
    <row r="478" spans="1:2" ht="12" customHeight="1">
      <c r="A478" s="6"/>
      <c r="B478" s="6"/>
    </row>
    <row r="479" spans="1:2" ht="12" customHeight="1">
      <c r="A479" s="6"/>
      <c r="B479" s="6"/>
    </row>
    <row r="480" spans="1:2" ht="12" customHeight="1">
      <c r="A480" s="6"/>
      <c r="B480" s="6"/>
    </row>
    <row r="481" spans="1:2" ht="12" customHeight="1">
      <c r="A481" s="6"/>
      <c r="B481" s="6"/>
    </row>
    <row r="482" spans="1:2" ht="12" customHeight="1">
      <c r="A482" s="6"/>
      <c r="B482" s="6"/>
    </row>
    <row r="483" spans="1:2" ht="12" customHeight="1">
      <c r="A483" s="6"/>
      <c r="B483" s="6"/>
    </row>
    <row r="484" spans="1:2" ht="12" customHeight="1">
      <c r="A484" s="6"/>
      <c r="B484" s="6"/>
    </row>
    <row r="485" spans="1:2" ht="12" customHeight="1">
      <c r="A485" s="6"/>
      <c r="B485" s="6"/>
    </row>
    <row r="486" spans="1:2" ht="12" customHeight="1">
      <c r="A486" s="6"/>
      <c r="B486" s="6"/>
    </row>
    <row r="487" spans="1:2" ht="12" customHeight="1">
      <c r="A487" s="6"/>
      <c r="B487" s="6"/>
    </row>
    <row r="488" spans="1:2" ht="12" customHeight="1">
      <c r="A488" s="6"/>
      <c r="B488" s="6"/>
    </row>
    <row r="489" spans="1:2" ht="12" customHeight="1">
      <c r="A489" s="6"/>
      <c r="B489" s="6"/>
    </row>
    <row r="490" spans="1:2" ht="12" customHeight="1">
      <c r="A490" s="6"/>
      <c r="B490" s="6"/>
    </row>
    <row r="491" spans="1:2" ht="12" customHeight="1">
      <c r="A491" s="6"/>
      <c r="B491" s="6"/>
    </row>
    <row r="492" spans="1:2" ht="12" customHeight="1">
      <c r="A492" s="6"/>
      <c r="B492" s="6"/>
    </row>
    <row r="493" spans="1:2" ht="12" customHeight="1">
      <c r="A493" s="6"/>
      <c r="B493" s="6"/>
    </row>
    <row r="494" spans="1:2" ht="12" customHeight="1">
      <c r="A494" s="6"/>
      <c r="B494" s="6"/>
    </row>
    <row r="495" spans="1:2" ht="12" customHeight="1">
      <c r="A495" s="6"/>
      <c r="B495" s="6"/>
    </row>
    <row r="496" spans="1:2" ht="12" customHeight="1">
      <c r="A496" s="6"/>
      <c r="B496" s="6"/>
    </row>
    <row r="497" spans="1:2" ht="12" customHeight="1">
      <c r="A497" s="6"/>
      <c r="B497" s="6"/>
    </row>
    <row r="498" spans="1:2" ht="12" customHeight="1">
      <c r="A498" s="6"/>
      <c r="B498" s="6"/>
    </row>
    <row r="499" spans="1:2" ht="12" customHeight="1">
      <c r="A499" s="6"/>
      <c r="B499" s="6"/>
    </row>
    <row r="500" spans="1:2" ht="12" customHeight="1">
      <c r="A500" s="6"/>
      <c r="B500" s="6"/>
    </row>
    <row r="501" spans="1:2" ht="12" customHeight="1">
      <c r="A501" s="6"/>
      <c r="B501" s="6"/>
    </row>
    <row r="502" spans="1:2" ht="12" customHeight="1">
      <c r="A502" s="6"/>
      <c r="B502" s="6"/>
    </row>
    <row r="503" spans="1:2" ht="12" customHeight="1">
      <c r="A503" s="6"/>
      <c r="B503" s="6"/>
    </row>
    <row r="504" spans="1:2" ht="12" customHeight="1">
      <c r="A504" s="6"/>
      <c r="B504" s="6"/>
    </row>
    <row r="505" spans="1:2" ht="12" customHeight="1">
      <c r="A505" s="6"/>
      <c r="B505" s="6"/>
    </row>
    <row r="506" spans="1:2" ht="12" customHeight="1">
      <c r="A506" s="6"/>
      <c r="B506" s="6"/>
    </row>
    <row r="507" spans="1:2" ht="12" customHeight="1">
      <c r="A507" s="6"/>
      <c r="B507" s="6"/>
    </row>
    <row r="508" spans="1:2" ht="12" customHeight="1">
      <c r="A508" s="6"/>
      <c r="B508" s="6"/>
    </row>
    <row r="509" spans="1:2" ht="12" customHeight="1">
      <c r="A509" s="6"/>
      <c r="B509" s="6"/>
    </row>
    <row r="510" spans="1:2" ht="12" customHeight="1">
      <c r="A510" s="6"/>
      <c r="B510" s="6"/>
    </row>
    <row r="511" spans="1:2" ht="12" customHeight="1">
      <c r="A511" s="6"/>
      <c r="B511" s="6"/>
    </row>
    <row r="512" spans="1:2" ht="12" customHeight="1">
      <c r="A512" s="6"/>
      <c r="B512" s="6"/>
    </row>
    <row r="513" spans="1:2" ht="12" customHeight="1">
      <c r="A513" s="6"/>
      <c r="B513" s="6"/>
    </row>
    <row r="514" spans="1:2" ht="12" customHeight="1">
      <c r="A514" s="6"/>
      <c r="B514" s="6"/>
    </row>
    <row r="515" spans="1:2" ht="12" customHeight="1">
      <c r="A515" s="6"/>
      <c r="B515" s="6"/>
    </row>
    <row r="516" spans="1:2" ht="12" customHeight="1">
      <c r="A516" s="6"/>
      <c r="B516" s="6"/>
    </row>
    <row r="517" spans="1:2" ht="12" customHeight="1">
      <c r="A517" s="6"/>
      <c r="B517" s="6"/>
    </row>
    <row r="518" spans="1:2" ht="12" customHeight="1">
      <c r="A518" s="6"/>
      <c r="B518" s="6"/>
    </row>
    <row r="519" spans="1:2" ht="12" customHeight="1">
      <c r="A519" s="6"/>
      <c r="B519" s="6"/>
    </row>
    <row r="520" spans="1:2" ht="12" customHeight="1">
      <c r="A520" s="6"/>
      <c r="B520" s="6"/>
    </row>
    <row r="521" spans="1:2" ht="12" customHeight="1">
      <c r="A521" s="6"/>
      <c r="B521" s="6"/>
    </row>
    <row r="522" spans="1:2" ht="12" customHeight="1">
      <c r="A522" s="6"/>
      <c r="B522" s="6"/>
    </row>
    <row r="523" spans="1:2" ht="12" customHeight="1">
      <c r="A523" s="6"/>
      <c r="B523" s="6"/>
    </row>
    <row r="524" spans="1:2" ht="12" customHeight="1">
      <c r="A524" s="6"/>
      <c r="B524" s="6"/>
    </row>
    <row r="525" spans="1:2" ht="12" customHeight="1">
      <c r="A525" s="6"/>
      <c r="B525" s="6"/>
    </row>
    <row r="526" spans="1:2" ht="12" customHeight="1">
      <c r="A526" s="6"/>
      <c r="B526" s="6"/>
    </row>
    <row r="527" spans="1:2" ht="12" customHeight="1">
      <c r="A527" s="6"/>
      <c r="B527" s="6"/>
    </row>
    <row r="528" spans="1:2" ht="12" customHeight="1">
      <c r="A528" s="6"/>
      <c r="B528" s="6"/>
    </row>
    <row r="529" spans="1:2" ht="12" customHeight="1">
      <c r="A529" s="6"/>
      <c r="B529" s="6"/>
    </row>
    <row r="530" spans="1:2" ht="12" customHeight="1">
      <c r="A530" s="6"/>
      <c r="B530" s="6"/>
    </row>
    <row r="531" spans="1:2" ht="12" customHeight="1">
      <c r="A531" s="6"/>
      <c r="B531" s="6"/>
    </row>
    <row r="532" spans="1:2" ht="12" customHeight="1">
      <c r="A532" s="6"/>
      <c r="B532" s="6"/>
    </row>
    <row r="533" spans="1:2" ht="12" customHeight="1">
      <c r="A533" s="6"/>
      <c r="B533" s="6"/>
    </row>
    <row r="534" spans="1:2" ht="12" customHeight="1">
      <c r="A534" s="6"/>
      <c r="B534" s="6"/>
    </row>
    <row r="535" spans="1:2" ht="12" customHeight="1">
      <c r="A535" s="6"/>
      <c r="B535" s="6"/>
    </row>
    <row r="536" spans="1:2" ht="12" customHeight="1">
      <c r="A536" s="6"/>
      <c r="B536" s="6"/>
    </row>
    <row r="537" spans="1:2" ht="12" customHeight="1">
      <c r="A537" s="6"/>
      <c r="B537" s="6"/>
    </row>
    <row r="538" spans="1:2" ht="12" customHeight="1">
      <c r="A538" s="6"/>
      <c r="B538" s="6"/>
    </row>
    <row r="539" spans="1:2" ht="12" customHeight="1">
      <c r="A539" s="6"/>
      <c r="B539" s="6"/>
    </row>
    <row r="540" spans="1:2" ht="12" customHeight="1">
      <c r="A540" s="6"/>
      <c r="B540" s="6"/>
    </row>
    <row r="541" spans="1:2" ht="12" customHeight="1">
      <c r="A541" s="6"/>
      <c r="B541" s="6"/>
    </row>
    <row r="542" spans="1:2" ht="12" customHeight="1">
      <c r="A542" s="6"/>
      <c r="B542" s="6"/>
    </row>
    <row r="543" spans="1:2" ht="12" customHeight="1">
      <c r="A543" s="6"/>
      <c r="B543" s="6"/>
    </row>
    <row r="544" spans="1:2" ht="12" customHeight="1">
      <c r="A544" s="6"/>
      <c r="B544" s="6"/>
    </row>
    <row r="545" spans="1:2" ht="12" customHeight="1">
      <c r="A545" s="6"/>
      <c r="B545" s="6"/>
    </row>
    <row r="546" spans="1:2" ht="12" customHeight="1">
      <c r="A546" s="6"/>
      <c r="B546" s="6"/>
    </row>
    <row r="547" spans="1:2" ht="12" customHeight="1">
      <c r="A547" s="6"/>
      <c r="B547" s="6"/>
    </row>
    <row r="548" spans="1:2" ht="12" customHeight="1">
      <c r="A548" s="6"/>
      <c r="B548" s="6"/>
    </row>
    <row r="549" spans="1:2" ht="12" customHeight="1">
      <c r="A549" s="6"/>
      <c r="B549" s="6"/>
    </row>
    <row r="550" spans="1:2" ht="12" customHeight="1">
      <c r="A550" s="6"/>
      <c r="B550" s="6"/>
    </row>
    <row r="551" spans="1:2" ht="12" customHeight="1">
      <c r="A551" s="6"/>
      <c r="B551" s="6"/>
    </row>
    <row r="552" spans="1:2" ht="12" customHeight="1">
      <c r="A552" s="6"/>
      <c r="B552" s="6"/>
    </row>
    <row r="553" spans="1:2" ht="12" customHeight="1">
      <c r="A553" s="6"/>
      <c r="B553" s="6"/>
    </row>
    <row r="554" spans="1:2" ht="12" customHeight="1">
      <c r="A554" s="6"/>
      <c r="B554" s="6"/>
    </row>
    <row r="555" spans="1:2" ht="12" customHeight="1">
      <c r="A555" s="6"/>
      <c r="B555" s="6"/>
    </row>
    <row r="556" spans="1:2" ht="12" customHeight="1">
      <c r="A556" s="6"/>
      <c r="B556" s="6"/>
    </row>
    <row r="557" spans="1:2" ht="12" customHeight="1">
      <c r="A557" s="6"/>
      <c r="B557" s="6"/>
    </row>
    <row r="558" spans="1:2" ht="12" customHeight="1">
      <c r="A558" s="6"/>
      <c r="B558" s="6"/>
    </row>
    <row r="559" spans="1:2" ht="12" customHeight="1">
      <c r="A559" s="6"/>
      <c r="B559" s="6"/>
    </row>
    <row r="560" spans="1:2" ht="12" customHeight="1">
      <c r="A560" s="6"/>
      <c r="B560" s="6"/>
    </row>
    <row r="561" spans="1:2" ht="12" customHeight="1">
      <c r="A561" s="6"/>
      <c r="B561" s="6"/>
    </row>
    <row r="562" spans="1:2" ht="12" customHeight="1">
      <c r="A562" s="6"/>
      <c r="B562" s="6"/>
    </row>
    <row r="563" spans="1:2" ht="12" customHeight="1">
      <c r="A563" s="6"/>
      <c r="B563" s="6"/>
    </row>
    <row r="564" spans="1:2" ht="12" customHeight="1">
      <c r="A564" s="6"/>
      <c r="B564" s="6"/>
    </row>
    <row r="565" spans="1:2" ht="12" customHeight="1">
      <c r="A565" s="6"/>
      <c r="B565" s="6"/>
    </row>
    <row r="566" spans="1:2" ht="12" customHeight="1">
      <c r="A566" s="6"/>
      <c r="B566" s="6"/>
    </row>
    <row r="567" spans="1:2" ht="12" customHeight="1">
      <c r="A567" s="6"/>
      <c r="B567" s="6"/>
    </row>
    <row r="568" spans="1:2" ht="12" customHeight="1">
      <c r="A568" s="6"/>
      <c r="B568" s="6"/>
    </row>
    <row r="569" spans="1:2" ht="12" customHeight="1">
      <c r="A569" s="6"/>
      <c r="B569" s="6"/>
    </row>
    <row r="570" spans="1:2" ht="12" customHeight="1">
      <c r="A570" s="6"/>
      <c r="B570" s="6"/>
    </row>
    <row r="571" spans="1:2" ht="12" customHeight="1">
      <c r="A571" s="6"/>
      <c r="B571" s="6"/>
    </row>
    <row r="572" spans="1:2" ht="12" customHeight="1">
      <c r="A572" s="6"/>
      <c r="B572" s="6"/>
    </row>
    <row r="573" spans="1:2" ht="12" customHeight="1">
      <c r="A573" s="6"/>
      <c r="B573" s="6"/>
    </row>
    <row r="574" spans="1:2" ht="12" customHeight="1">
      <c r="A574" s="6"/>
      <c r="B574" s="6"/>
    </row>
    <row r="575" spans="1:2" ht="12" customHeight="1">
      <c r="A575" s="6"/>
      <c r="B575" s="6"/>
    </row>
    <row r="576" spans="1:2" ht="12" customHeight="1">
      <c r="A576" s="6"/>
      <c r="B576" s="6"/>
    </row>
    <row r="577" spans="1:2" ht="12" customHeight="1">
      <c r="A577" s="6"/>
      <c r="B577" s="6"/>
    </row>
    <row r="578" spans="1:2" ht="12" customHeight="1">
      <c r="A578" s="6"/>
      <c r="B578" s="6"/>
    </row>
    <row r="579" spans="1:2" ht="12" customHeight="1">
      <c r="A579" s="6"/>
      <c r="B579" s="6"/>
    </row>
    <row r="580" spans="1:2" ht="12" customHeight="1">
      <c r="A580" s="6"/>
      <c r="B580" s="6"/>
    </row>
    <row r="581" spans="1:2" ht="12" customHeight="1">
      <c r="A581" s="6"/>
      <c r="B581" s="6"/>
    </row>
    <row r="582" spans="1:2" ht="12" customHeight="1">
      <c r="A582" s="6"/>
      <c r="B582" s="6"/>
    </row>
    <row r="583" spans="1:2" ht="12" customHeight="1">
      <c r="A583" s="6"/>
      <c r="B583" s="6"/>
    </row>
    <row r="584" spans="1:2" ht="12" customHeight="1">
      <c r="A584" s="6"/>
      <c r="B584" s="6"/>
    </row>
    <row r="585" spans="1:2" ht="12" customHeight="1">
      <c r="A585" s="6"/>
      <c r="B585" s="6"/>
    </row>
    <row r="586" spans="1:2" ht="12" customHeight="1">
      <c r="A586" s="6"/>
      <c r="B586" s="6"/>
    </row>
    <row r="587" spans="1:2" ht="12" customHeight="1">
      <c r="A587" s="6"/>
      <c r="B587" s="6"/>
    </row>
    <row r="588" spans="1:2" ht="12" customHeight="1">
      <c r="A588" s="6"/>
      <c r="B588" s="6"/>
    </row>
    <row r="589" spans="1:2" ht="12" customHeight="1">
      <c r="A589" s="6"/>
      <c r="B589" s="6"/>
    </row>
    <row r="590" spans="1:2" ht="12" customHeight="1">
      <c r="A590" s="6"/>
      <c r="B590" s="6"/>
    </row>
    <row r="591" spans="1:2" ht="12" customHeight="1">
      <c r="A591" s="6"/>
      <c r="B591" s="6"/>
    </row>
    <row r="592" spans="1:2" ht="12" customHeight="1">
      <c r="A592" s="6"/>
      <c r="B592" s="6"/>
    </row>
    <row r="593" spans="1:2" ht="12" customHeight="1">
      <c r="A593" s="6"/>
      <c r="B593" s="6"/>
    </row>
    <row r="594" spans="1:2" ht="12" customHeight="1">
      <c r="A594" s="6"/>
      <c r="B594" s="6"/>
    </row>
    <row r="595" spans="1:2" ht="12" customHeight="1">
      <c r="A595" s="6"/>
      <c r="B595" s="6"/>
    </row>
    <row r="596" spans="1:2" ht="12" customHeight="1">
      <c r="A596" s="6"/>
      <c r="B596" s="6"/>
    </row>
    <row r="597" spans="1:2" ht="12" customHeight="1">
      <c r="A597" s="6"/>
      <c r="B597" s="6"/>
    </row>
    <row r="598" spans="1:2" ht="12" customHeight="1">
      <c r="A598" s="6"/>
      <c r="B598" s="6"/>
    </row>
    <row r="599" spans="1:2" ht="12" customHeight="1">
      <c r="A599" s="6"/>
      <c r="B599" s="6"/>
    </row>
    <row r="600" spans="1:2" ht="12" customHeight="1">
      <c r="A600" s="6"/>
      <c r="B600" s="6"/>
    </row>
    <row r="601" spans="1:2" ht="12" customHeight="1">
      <c r="A601" s="6"/>
      <c r="B601" s="6"/>
    </row>
    <row r="602" spans="1:2" ht="12" customHeight="1">
      <c r="A602" s="6"/>
      <c r="B602" s="6"/>
    </row>
    <row r="603" spans="1:2" ht="12" customHeight="1">
      <c r="A603" s="6"/>
      <c r="B603" s="6"/>
    </row>
    <row r="604" spans="1:2" ht="12" customHeight="1">
      <c r="A604" s="6"/>
      <c r="B604" s="6"/>
    </row>
    <row r="605" spans="1:2" ht="12" customHeight="1">
      <c r="A605" s="6"/>
      <c r="B605" s="6"/>
    </row>
    <row r="606" spans="1:2" ht="12" customHeight="1">
      <c r="A606" s="6"/>
      <c r="B606" s="6"/>
    </row>
    <row r="607" spans="1:2" ht="12" customHeight="1">
      <c r="A607" s="6"/>
      <c r="B607" s="6"/>
    </row>
    <row r="608" spans="1:2" ht="12" customHeight="1">
      <c r="A608" s="6"/>
      <c r="B608" s="6"/>
    </row>
    <row r="609" spans="1:2" ht="12" customHeight="1">
      <c r="A609" s="6"/>
      <c r="B609" s="6"/>
    </row>
    <row r="610" spans="1:2" ht="12" customHeight="1">
      <c r="A610" s="6"/>
      <c r="B610" s="6"/>
    </row>
    <row r="611" spans="1:2" ht="12" customHeight="1">
      <c r="A611" s="6"/>
      <c r="B611" s="6"/>
    </row>
    <row r="612" spans="1:2" ht="12" customHeight="1">
      <c r="A612" s="6"/>
      <c r="B612" s="6"/>
    </row>
    <row r="613" spans="1:2" ht="12" customHeight="1">
      <c r="A613" s="6"/>
      <c r="B613" s="6"/>
    </row>
    <row r="614" spans="1:2" ht="12" customHeight="1">
      <c r="A614" s="6"/>
      <c r="B614" s="6"/>
    </row>
    <row r="615" spans="1:2" ht="12" customHeight="1">
      <c r="A615" s="6"/>
      <c r="B615" s="6"/>
    </row>
    <row r="616" spans="1:2" ht="12" customHeight="1">
      <c r="A616" s="6"/>
      <c r="B616" s="6"/>
    </row>
    <row r="617" spans="1:2" ht="12" customHeight="1">
      <c r="A617" s="6"/>
      <c r="B617" s="6"/>
    </row>
    <row r="618" spans="1:2" ht="12" customHeight="1">
      <c r="A618" s="6"/>
      <c r="B618" s="6"/>
    </row>
    <row r="619" spans="1:2" ht="12" customHeight="1">
      <c r="A619" s="6"/>
      <c r="B619" s="6"/>
    </row>
    <row r="620" spans="1:2" ht="12" customHeight="1">
      <c r="A620" s="6"/>
      <c r="B620" s="6"/>
    </row>
    <row r="621" spans="1:2" ht="12" customHeight="1">
      <c r="A621" s="6"/>
      <c r="B621" s="6"/>
    </row>
    <row r="622" spans="1:2" ht="12" customHeight="1">
      <c r="A622" s="6"/>
      <c r="B622" s="6"/>
    </row>
    <row r="623" spans="1:2" ht="12" customHeight="1">
      <c r="A623" s="6"/>
      <c r="B623" s="6"/>
    </row>
    <row r="624" spans="1:2" ht="12" customHeight="1">
      <c r="A624" s="6"/>
      <c r="B624" s="6"/>
    </row>
    <row r="625" spans="1:2" ht="12" customHeight="1">
      <c r="A625" s="6"/>
      <c r="B625" s="6"/>
    </row>
    <row r="626" spans="1:2" ht="12" customHeight="1">
      <c r="A626" s="6"/>
      <c r="B626" s="6"/>
    </row>
    <row r="627" spans="1:2" ht="12" customHeight="1">
      <c r="A627" s="6"/>
      <c r="B627" s="6"/>
    </row>
    <row r="628" spans="1:2" ht="12" customHeight="1">
      <c r="A628" s="6"/>
      <c r="B628" s="6"/>
    </row>
    <row r="629" spans="1:2" ht="12" customHeight="1">
      <c r="A629" s="6"/>
      <c r="B629" s="6"/>
    </row>
    <row r="630" spans="1:2" ht="12" customHeight="1">
      <c r="A630" s="6"/>
      <c r="B630" s="6"/>
    </row>
    <row r="631" spans="1:2" ht="12" customHeight="1">
      <c r="A631" s="6"/>
      <c r="B631" s="6"/>
    </row>
    <row r="632" spans="1:2" ht="12" customHeight="1">
      <c r="A632" s="6"/>
      <c r="B632" s="6"/>
    </row>
    <row r="633" spans="1:2" ht="12" customHeight="1">
      <c r="A633" s="6"/>
      <c r="B633" s="6"/>
    </row>
    <row r="634" spans="1:2" ht="12" customHeight="1">
      <c r="A634" s="6"/>
      <c r="B634" s="6"/>
    </row>
    <row r="635" spans="1:2" ht="12" customHeight="1">
      <c r="A635" s="6"/>
      <c r="B635" s="6"/>
    </row>
    <row r="636" spans="1:2" ht="12" customHeight="1">
      <c r="A636" s="6"/>
      <c r="B636" s="6"/>
    </row>
    <row r="637" spans="1:2" ht="12" customHeight="1">
      <c r="A637" s="6"/>
      <c r="B637" s="6"/>
    </row>
    <row r="638" spans="1:2" ht="12" customHeight="1">
      <c r="A638" s="6"/>
      <c r="B638" s="6"/>
    </row>
    <row r="639" spans="1:2" ht="12" customHeight="1">
      <c r="A639" s="6"/>
      <c r="B639" s="6"/>
    </row>
    <row r="640" spans="1:2" ht="12" customHeight="1">
      <c r="A640" s="6"/>
      <c r="B640" s="6"/>
    </row>
    <row r="641" spans="1:2" ht="12" customHeight="1">
      <c r="A641" s="6"/>
      <c r="B641" s="6"/>
    </row>
    <row r="642" spans="1:2" ht="12" customHeight="1">
      <c r="A642" s="6"/>
      <c r="B642" s="6"/>
    </row>
    <row r="643" spans="1:2" ht="12" customHeight="1">
      <c r="A643" s="6"/>
      <c r="B643" s="6"/>
    </row>
    <row r="644" spans="1:2" ht="12" customHeight="1">
      <c r="A644" s="6"/>
      <c r="B644" s="6"/>
    </row>
    <row r="645" spans="1:2" ht="12" customHeight="1">
      <c r="A645" s="6"/>
      <c r="B645" s="6"/>
    </row>
    <row r="646" spans="1:2" ht="12" customHeight="1">
      <c r="A646" s="6"/>
      <c r="B646" s="6"/>
    </row>
    <row r="647" spans="1:2" ht="12" customHeight="1">
      <c r="A647" s="6"/>
      <c r="B647" s="6"/>
    </row>
    <row r="648" spans="1:2" ht="12" customHeight="1">
      <c r="A648" s="6"/>
      <c r="B648" s="6"/>
    </row>
    <row r="649" spans="1:2" ht="12" customHeight="1">
      <c r="A649" s="6"/>
      <c r="B649" s="6"/>
    </row>
    <row r="650" spans="1:2" ht="12" customHeight="1">
      <c r="A650" s="6"/>
      <c r="B650" s="6"/>
    </row>
    <row r="651" spans="1:2" ht="12" customHeight="1">
      <c r="A651" s="6"/>
      <c r="B651" s="6"/>
    </row>
    <row r="652" spans="1:2" ht="12" customHeight="1">
      <c r="A652" s="6"/>
      <c r="B652" s="6"/>
    </row>
    <row r="653" spans="1:2" ht="12" customHeight="1">
      <c r="A653" s="6"/>
      <c r="B653" s="6"/>
    </row>
    <row r="654" spans="1:2" ht="12" customHeight="1">
      <c r="A654" s="6"/>
      <c r="B654" s="6"/>
    </row>
    <row r="655" spans="1:2" ht="12" customHeight="1">
      <c r="A655" s="6"/>
      <c r="B655" s="6"/>
    </row>
    <row r="656" spans="1:2" ht="12" customHeight="1">
      <c r="A656" s="6"/>
      <c r="B656" s="6"/>
    </row>
    <row r="657" spans="1:2" ht="12" customHeight="1">
      <c r="A657" s="6"/>
      <c r="B657" s="6"/>
    </row>
    <row r="658" spans="1:2" ht="12" customHeight="1">
      <c r="A658" s="6"/>
      <c r="B658" s="6"/>
    </row>
    <row r="659" spans="1:2" ht="12" customHeight="1">
      <c r="A659" s="6"/>
      <c r="B659" s="6"/>
    </row>
    <row r="660" spans="1:2" ht="12" customHeight="1">
      <c r="A660" s="6"/>
      <c r="B660" s="6"/>
    </row>
    <row r="661" spans="1:2" ht="12" customHeight="1">
      <c r="A661" s="6"/>
      <c r="B661" s="6"/>
    </row>
    <row r="662" spans="1:2" ht="12" customHeight="1">
      <c r="A662" s="6"/>
      <c r="B662" s="6"/>
    </row>
    <row r="663" spans="1:2" ht="12" customHeight="1">
      <c r="A663" s="6"/>
      <c r="B663" s="6"/>
    </row>
    <row r="664" spans="1:2" ht="12" customHeight="1">
      <c r="A664" s="6"/>
      <c r="B664" s="6"/>
    </row>
    <row r="665" spans="1:2" ht="12" customHeight="1">
      <c r="A665" s="6"/>
      <c r="B665" s="6"/>
    </row>
    <row r="666" spans="1:2" ht="12" customHeight="1">
      <c r="A666" s="6"/>
      <c r="B666" s="6"/>
    </row>
    <row r="667" spans="1:2" ht="12" customHeight="1">
      <c r="A667" s="6"/>
      <c r="B667" s="6"/>
    </row>
    <row r="668" spans="1:2" ht="12" customHeight="1">
      <c r="A668" s="6"/>
      <c r="B668" s="6"/>
    </row>
    <row r="669" spans="1:2" ht="12" customHeight="1">
      <c r="A669" s="6"/>
      <c r="B669" s="6"/>
    </row>
    <row r="670" spans="1:2" ht="12" customHeight="1">
      <c r="A670" s="6"/>
      <c r="B670" s="6"/>
    </row>
    <row r="671" spans="1:2" ht="12" customHeight="1">
      <c r="A671" s="6"/>
      <c r="B671" s="6"/>
    </row>
    <row r="672" spans="1:2" ht="12" customHeight="1">
      <c r="A672" s="6"/>
      <c r="B672" s="6"/>
    </row>
    <row r="673" spans="1:2" ht="12" customHeight="1">
      <c r="A673" s="6"/>
      <c r="B673" s="6"/>
    </row>
    <row r="674" spans="1:2" ht="12" customHeight="1">
      <c r="A674" s="6"/>
      <c r="B674" s="6"/>
    </row>
    <row r="675" spans="1:2" ht="12" customHeight="1">
      <c r="A675" s="6"/>
      <c r="B675" s="6"/>
    </row>
    <row r="676" spans="1:2" ht="12" customHeight="1">
      <c r="A676" s="6"/>
      <c r="B676" s="6"/>
    </row>
    <row r="677" spans="1:2" ht="12" customHeight="1">
      <c r="A677" s="6"/>
      <c r="B677" s="6"/>
    </row>
    <row r="678" spans="1:2" ht="12" customHeight="1">
      <c r="A678" s="6"/>
      <c r="B678" s="6"/>
    </row>
    <row r="679" spans="1:2" ht="12" customHeight="1">
      <c r="A679" s="6"/>
      <c r="B679" s="6"/>
    </row>
    <row r="680" spans="1:2" ht="12" customHeight="1">
      <c r="A680" s="6"/>
      <c r="B680" s="6"/>
    </row>
    <row r="681" spans="1:2" ht="12" customHeight="1">
      <c r="A681" s="6"/>
      <c r="B681" s="6"/>
    </row>
    <row r="682" spans="1:2" ht="12" customHeight="1">
      <c r="A682" s="6"/>
      <c r="B682" s="6"/>
    </row>
    <row r="683" spans="1:2" ht="12" customHeight="1">
      <c r="A683" s="6"/>
      <c r="B683" s="6"/>
    </row>
    <row r="684" spans="1:2" ht="12" customHeight="1">
      <c r="A684" s="6"/>
      <c r="B684" s="6"/>
    </row>
    <row r="685" spans="1:2" ht="12" customHeight="1">
      <c r="A685" s="6"/>
      <c r="B685" s="6"/>
    </row>
    <row r="686" spans="1:2" ht="12" customHeight="1">
      <c r="A686" s="6"/>
      <c r="B686" s="6"/>
    </row>
    <row r="687" spans="1:2" ht="12" customHeight="1">
      <c r="A687" s="6"/>
      <c r="B687" s="6"/>
    </row>
    <row r="688" spans="1:2" ht="12" customHeight="1">
      <c r="A688" s="6"/>
      <c r="B688" s="6"/>
    </row>
    <row r="689" spans="1:2" ht="12" customHeight="1">
      <c r="A689" s="6"/>
      <c r="B689" s="6"/>
    </row>
    <row r="690" spans="1:2" ht="12" customHeight="1">
      <c r="A690" s="6"/>
      <c r="B690" s="6"/>
    </row>
    <row r="691" spans="1:2" ht="12" customHeight="1">
      <c r="A691" s="6"/>
      <c r="B691" s="6"/>
    </row>
    <row r="692" spans="1:2" ht="12" customHeight="1">
      <c r="A692" s="6"/>
      <c r="B692" s="6"/>
    </row>
    <row r="693" spans="1:2" ht="12" customHeight="1">
      <c r="A693" s="6"/>
      <c r="B693" s="6"/>
    </row>
    <row r="694" spans="1:2" ht="12" customHeight="1">
      <c r="A694" s="6"/>
      <c r="B694" s="6"/>
    </row>
    <row r="695" spans="1:2" ht="12" customHeight="1">
      <c r="A695" s="6"/>
      <c r="B695" s="6"/>
    </row>
    <row r="696" spans="1:2" ht="12" customHeight="1">
      <c r="A696" s="6"/>
      <c r="B696" s="6"/>
    </row>
    <row r="697" spans="1:2" ht="12" customHeight="1">
      <c r="A697" s="6"/>
      <c r="B697" s="6"/>
    </row>
    <row r="698" spans="1:2" ht="12" customHeight="1">
      <c r="A698" s="6"/>
      <c r="B698" s="6"/>
    </row>
    <row r="699" spans="1:2" ht="12" customHeight="1">
      <c r="A699" s="6"/>
      <c r="B699" s="6"/>
    </row>
    <row r="700" spans="1:2" ht="12" customHeight="1">
      <c r="A700" s="6"/>
      <c r="B700" s="6"/>
    </row>
    <row r="701" spans="1:2" ht="12" customHeight="1">
      <c r="A701" s="6"/>
      <c r="B701" s="6"/>
    </row>
    <row r="702" spans="1:2" ht="12" customHeight="1">
      <c r="A702" s="6"/>
      <c r="B702" s="6"/>
    </row>
    <row r="703" spans="1:2" ht="12" customHeight="1">
      <c r="A703" s="6"/>
      <c r="B703" s="6"/>
    </row>
    <row r="704" spans="1:2" ht="12" customHeight="1">
      <c r="A704" s="6"/>
      <c r="B704" s="6"/>
    </row>
    <row r="705" spans="1:2" ht="12" customHeight="1">
      <c r="A705" s="6"/>
      <c r="B705" s="6"/>
    </row>
    <row r="706" spans="1:2" ht="12" customHeight="1">
      <c r="A706" s="6"/>
      <c r="B706" s="6"/>
    </row>
    <row r="707" spans="1:2" ht="12" customHeight="1">
      <c r="A707" s="6"/>
      <c r="B707" s="6"/>
    </row>
    <row r="708" spans="1:2" ht="12" customHeight="1">
      <c r="A708" s="6"/>
      <c r="B708" s="6"/>
    </row>
    <row r="709" spans="1:2" ht="12" customHeight="1">
      <c r="A709" s="6"/>
      <c r="B709" s="6"/>
    </row>
    <row r="710" spans="1:2" ht="12" customHeight="1">
      <c r="A710" s="6"/>
      <c r="B710" s="6"/>
    </row>
    <row r="711" spans="1:2" ht="12" customHeight="1">
      <c r="A711" s="6"/>
      <c r="B711" s="6"/>
    </row>
    <row r="712" spans="1:2" ht="12" customHeight="1">
      <c r="A712" s="6"/>
      <c r="B712" s="6"/>
    </row>
    <row r="713" spans="1:2" ht="12" customHeight="1">
      <c r="A713" s="6"/>
      <c r="B713" s="6"/>
    </row>
    <row r="714" spans="1:2" ht="12" customHeight="1">
      <c r="A714" s="6"/>
      <c r="B714" s="6"/>
    </row>
    <row r="715" spans="1:2" ht="12" customHeight="1">
      <c r="A715" s="6"/>
      <c r="B715" s="6"/>
    </row>
    <row r="716" spans="1:2" ht="12" customHeight="1">
      <c r="A716" s="6"/>
      <c r="B716" s="6"/>
    </row>
    <row r="717" spans="1:2" ht="12" customHeight="1">
      <c r="A717" s="6"/>
      <c r="B717" s="6"/>
    </row>
    <row r="718" spans="1:2" ht="12" customHeight="1">
      <c r="A718" s="6"/>
      <c r="B718" s="6"/>
    </row>
    <row r="719" spans="1:2" ht="12" customHeight="1">
      <c r="A719" s="6"/>
      <c r="B719" s="6"/>
    </row>
    <row r="720" spans="1:2" ht="12" customHeight="1">
      <c r="A720" s="6"/>
      <c r="B720" s="6"/>
    </row>
    <row r="721" spans="1:2" ht="12" customHeight="1">
      <c r="A721" s="6"/>
      <c r="B721" s="6"/>
    </row>
    <row r="722" spans="1:2" ht="12" customHeight="1">
      <c r="A722" s="6"/>
      <c r="B722" s="6"/>
    </row>
    <row r="723" spans="1:2" ht="12" customHeight="1">
      <c r="A723" s="6"/>
      <c r="B723" s="6"/>
    </row>
    <row r="724" spans="1:2" ht="12" customHeight="1">
      <c r="A724" s="6"/>
      <c r="B724" s="6"/>
    </row>
    <row r="725" spans="1:2" ht="12" customHeight="1">
      <c r="A725" s="6"/>
      <c r="B725" s="6"/>
    </row>
    <row r="726" spans="1:2" ht="12" customHeight="1">
      <c r="A726" s="6"/>
      <c r="B726" s="6"/>
    </row>
    <row r="727" spans="1:2" ht="12" customHeight="1">
      <c r="A727" s="6"/>
      <c r="B727" s="6"/>
    </row>
    <row r="728" spans="1:2" ht="12" customHeight="1">
      <c r="A728" s="6"/>
      <c r="B728" s="6"/>
    </row>
    <row r="729" spans="1:2" ht="12" customHeight="1">
      <c r="A729" s="6"/>
      <c r="B729" s="6"/>
    </row>
    <row r="730" spans="1:2" ht="12" customHeight="1">
      <c r="A730" s="6"/>
      <c r="B730" s="6"/>
    </row>
    <row r="731" spans="1:2" ht="12" customHeight="1">
      <c r="A731" s="6"/>
      <c r="B731" s="6"/>
    </row>
    <row r="732" spans="1:2" ht="12" customHeight="1">
      <c r="A732" s="6"/>
      <c r="B732" s="6"/>
    </row>
    <row r="733" spans="1:2" ht="12" customHeight="1">
      <c r="A733" s="6"/>
      <c r="B733" s="6"/>
    </row>
    <row r="734" spans="1:2" ht="12" customHeight="1">
      <c r="A734" s="6"/>
      <c r="B734" s="6"/>
    </row>
    <row r="735" spans="1:2" ht="12" customHeight="1">
      <c r="A735" s="6"/>
      <c r="B735" s="6"/>
    </row>
    <row r="736" spans="1:2" ht="12" customHeight="1">
      <c r="A736" s="6"/>
      <c r="B736" s="6"/>
    </row>
    <row r="737" spans="1:2" ht="12" customHeight="1">
      <c r="A737" s="6"/>
      <c r="B737" s="6"/>
    </row>
    <row r="738" spans="1:2" ht="12" customHeight="1">
      <c r="A738" s="6"/>
      <c r="B738" s="6"/>
    </row>
    <row r="739" spans="1:2" ht="12" customHeight="1">
      <c r="A739" s="6"/>
      <c r="B739" s="6"/>
    </row>
    <row r="740" spans="1:2" ht="12" customHeight="1">
      <c r="A740" s="6"/>
      <c r="B740" s="6"/>
    </row>
    <row r="741" spans="1:2" ht="12" customHeight="1">
      <c r="A741" s="6"/>
      <c r="B741" s="6"/>
    </row>
    <row r="742" spans="1:2" ht="12" customHeight="1">
      <c r="A742" s="6"/>
      <c r="B742" s="6"/>
    </row>
    <row r="743" spans="1:2" ht="12" customHeight="1">
      <c r="A743" s="6"/>
      <c r="B743" s="6"/>
    </row>
    <row r="744" spans="1:2" ht="12" customHeight="1">
      <c r="A744" s="6"/>
      <c r="B744" s="6"/>
    </row>
    <row r="745" spans="1:2" ht="12" customHeight="1">
      <c r="A745" s="6"/>
      <c r="B745" s="6"/>
    </row>
    <row r="746" spans="1:2" ht="12" customHeight="1">
      <c r="A746" s="6"/>
      <c r="B746" s="6"/>
    </row>
    <row r="747" spans="1:2" ht="12" customHeight="1">
      <c r="A747" s="6"/>
      <c r="B747" s="6"/>
    </row>
    <row r="748" spans="1:2" ht="12" customHeight="1">
      <c r="A748" s="6"/>
      <c r="B748" s="6"/>
    </row>
    <row r="749" spans="1:2" ht="12" customHeight="1">
      <c r="A749" s="6"/>
      <c r="B749" s="6"/>
    </row>
    <row r="750" spans="1:2" ht="12" customHeight="1">
      <c r="A750" s="6"/>
      <c r="B750" s="6"/>
    </row>
    <row r="751" spans="1:2" ht="12" customHeight="1">
      <c r="A751" s="6"/>
      <c r="B751" s="6"/>
    </row>
    <row r="752" spans="1:2" ht="12" customHeight="1">
      <c r="A752" s="6"/>
      <c r="B752" s="6"/>
    </row>
    <row r="753" spans="1:2" ht="12" customHeight="1">
      <c r="A753" s="6"/>
      <c r="B753" s="6"/>
    </row>
    <row r="754" spans="1:2" ht="12" customHeight="1">
      <c r="A754" s="6"/>
      <c r="B754" s="6"/>
    </row>
    <row r="755" spans="1:2" ht="12" customHeight="1">
      <c r="A755" s="6"/>
      <c r="B755" s="6"/>
    </row>
    <row r="756" spans="1:2" ht="12" customHeight="1">
      <c r="A756" s="6"/>
      <c r="B756" s="6"/>
    </row>
    <row r="757" spans="1:2" ht="12" customHeight="1">
      <c r="A757" s="6"/>
      <c r="B757" s="6"/>
    </row>
    <row r="758" spans="1:2" ht="12" customHeight="1">
      <c r="A758" s="6"/>
      <c r="B758" s="6"/>
    </row>
    <row r="759" spans="1:2" ht="12" customHeight="1">
      <c r="A759" s="6"/>
      <c r="B759" s="6"/>
    </row>
    <row r="760" spans="1:2" ht="12" customHeight="1">
      <c r="A760" s="6"/>
      <c r="B760" s="6"/>
    </row>
    <row r="761" spans="1:2" ht="12" customHeight="1">
      <c r="A761" s="6"/>
      <c r="B761" s="6"/>
    </row>
    <row r="762" spans="1:2" ht="12" customHeight="1">
      <c r="A762" s="6"/>
      <c r="B762" s="6"/>
    </row>
    <row r="763" spans="1:2" ht="12" customHeight="1">
      <c r="A763" s="6"/>
      <c r="B763" s="6"/>
    </row>
    <row r="764" spans="1:2" ht="12" customHeight="1">
      <c r="A764" s="6"/>
      <c r="B764" s="6"/>
    </row>
    <row r="765" spans="1:2" ht="12" customHeight="1">
      <c r="A765" s="6"/>
      <c r="B765" s="6"/>
    </row>
    <row r="766" spans="1:2" ht="12" customHeight="1">
      <c r="A766" s="6"/>
      <c r="B766" s="6"/>
    </row>
    <row r="767" spans="1:2" ht="12" customHeight="1">
      <c r="A767" s="6"/>
      <c r="B767" s="6"/>
    </row>
    <row r="768" spans="1:2" ht="12" customHeight="1">
      <c r="A768" s="6"/>
      <c r="B768" s="6"/>
    </row>
    <row r="769" spans="1:2" ht="12" customHeight="1">
      <c r="A769" s="6"/>
      <c r="B769" s="6"/>
    </row>
    <row r="770" spans="1:2" ht="12" customHeight="1">
      <c r="A770" s="6"/>
      <c r="B770" s="6"/>
    </row>
    <row r="771" spans="1:2" ht="12" customHeight="1">
      <c r="A771" s="6"/>
      <c r="B771" s="6"/>
    </row>
    <row r="772" spans="1:2" ht="12" customHeight="1">
      <c r="A772" s="6"/>
      <c r="B772" s="6"/>
    </row>
    <row r="773" spans="1:2" ht="12" customHeight="1">
      <c r="A773" s="6"/>
      <c r="B773" s="6"/>
    </row>
    <row r="774" spans="1:2" ht="12" customHeight="1">
      <c r="A774" s="6"/>
      <c r="B774" s="6"/>
    </row>
    <row r="775" spans="1:2" ht="12" customHeight="1">
      <c r="A775" s="6"/>
      <c r="B775" s="6"/>
    </row>
    <row r="776" spans="1:2" ht="12" customHeight="1">
      <c r="A776" s="6"/>
      <c r="B776" s="6"/>
    </row>
    <row r="777" spans="1:2" ht="12" customHeight="1">
      <c r="A777" s="6"/>
      <c r="B777" s="6"/>
    </row>
    <row r="778" spans="1:2" ht="12" customHeight="1">
      <c r="A778" s="6"/>
      <c r="B778" s="6"/>
    </row>
    <row r="779" spans="1:2" ht="12" customHeight="1">
      <c r="A779" s="6"/>
      <c r="B779" s="6"/>
    </row>
    <row r="780" spans="1:2" ht="12" customHeight="1">
      <c r="A780" s="6"/>
      <c r="B780" s="6"/>
    </row>
    <row r="781" spans="1:2" ht="12" customHeight="1">
      <c r="A781" s="6"/>
      <c r="B781" s="6"/>
    </row>
    <row r="782" spans="1:2" ht="12" customHeight="1">
      <c r="A782" s="6"/>
      <c r="B782" s="6"/>
    </row>
    <row r="783" spans="1:2" ht="12" customHeight="1">
      <c r="A783" s="6"/>
      <c r="B783" s="6"/>
    </row>
    <row r="784" spans="1:2" ht="12" customHeight="1">
      <c r="A784" s="6"/>
      <c r="B784" s="6"/>
    </row>
    <row r="785" spans="1:2" ht="12" customHeight="1">
      <c r="A785" s="6"/>
      <c r="B785" s="6"/>
    </row>
    <row r="786" spans="1:2" ht="12" customHeight="1">
      <c r="A786" s="6"/>
      <c r="B786" s="6"/>
    </row>
    <row r="787" spans="1:2" ht="12" customHeight="1">
      <c r="A787" s="6"/>
      <c r="B787" s="6"/>
    </row>
    <row r="788" spans="1:2" ht="12" customHeight="1">
      <c r="A788" s="6"/>
      <c r="B788" s="6"/>
    </row>
    <row r="789" spans="1:2" ht="12" customHeight="1">
      <c r="A789" s="6"/>
      <c r="B789" s="6"/>
    </row>
    <row r="790" spans="1:2" ht="12" customHeight="1">
      <c r="A790" s="6"/>
      <c r="B790" s="6"/>
    </row>
    <row r="791" spans="1:2" ht="12" customHeight="1">
      <c r="A791" s="6"/>
      <c r="B791" s="6"/>
    </row>
    <row r="792" spans="1:2" ht="12" customHeight="1">
      <c r="A792" s="6"/>
      <c r="B792" s="6"/>
    </row>
    <row r="793" spans="1:2" ht="12" customHeight="1">
      <c r="A793" s="6"/>
      <c r="B793" s="6"/>
    </row>
    <row r="794" spans="1:2" ht="12" customHeight="1">
      <c r="A794" s="6"/>
      <c r="B794" s="6"/>
    </row>
    <row r="795" spans="1:2" ht="12" customHeight="1">
      <c r="A795" s="6"/>
      <c r="B795" s="6"/>
    </row>
    <row r="796" spans="1:2" ht="12" customHeight="1">
      <c r="A796" s="6"/>
      <c r="B796" s="6"/>
    </row>
    <row r="797" spans="1:2" ht="12" customHeight="1">
      <c r="A797" s="6"/>
      <c r="B797" s="6"/>
    </row>
    <row r="798" spans="1:2" ht="12" customHeight="1">
      <c r="A798" s="6"/>
      <c r="B798" s="6"/>
    </row>
    <row r="799" spans="1:2" ht="12" customHeight="1">
      <c r="A799" s="6"/>
      <c r="B799" s="6"/>
    </row>
    <row r="800" spans="1:2" ht="12" customHeight="1">
      <c r="A800" s="6"/>
      <c r="B800" s="6"/>
    </row>
    <row r="801" spans="1:2" ht="12" customHeight="1">
      <c r="A801" s="6"/>
      <c r="B801" s="6"/>
    </row>
    <row r="802" spans="1:2" ht="12" customHeight="1">
      <c r="A802" s="6"/>
      <c r="B802" s="6"/>
    </row>
    <row r="803" spans="1:2" ht="12" customHeight="1">
      <c r="A803" s="6"/>
      <c r="B803" s="6"/>
    </row>
    <row r="804" spans="1:2" ht="12" customHeight="1">
      <c r="A804" s="6"/>
      <c r="B804" s="6"/>
    </row>
    <row r="805" spans="1:2" ht="12" customHeight="1">
      <c r="A805" s="6"/>
      <c r="B805" s="6"/>
    </row>
    <row r="806" spans="1:2" ht="12" customHeight="1">
      <c r="A806" s="6"/>
      <c r="B806" s="6"/>
    </row>
    <row r="807" spans="1:2" ht="12" customHeight="1">
      <c r="A807" s="6"/>
      <c r="B807" s="6"/>
    </row>
    <row r="808" spans="1:2" ht="12" customHeight="1">
      <c r="A808" s="6"/>
      <c r="B808" s="6"/>
    </row>
    <row r="809" spans="1:2" ht="12" customHeight="1">
      <c r="A809" s="6"/>
      <c r="B809" s="6"/>
    </row>
    <row r="810" spans="1:2" ht="12" customHeight="1">
      <c r="A810" s="6"/>
      <c r="B810" s="6"/>
    </row>
    <row r="811" spans="1:2" ht="12" customHeight="1">
      <c r="A811" s="6"/>
      <c r="B811" s="6"/>
    </row>
    <row r="812" spans="1:2" ht="12" customHeight="1">
      <c r="A812" s="6"/>
      <c r="B812" s="6"/>
    </row>
    <row r="813" spans="1:2" ht="12" customHeight="1">
      <c r="A813" s="6"/>
      <c r="B813" s="6"/>
    </row>
    <row r="814" spans="1:2" ht="12" customHeight="1">
      <c r="A814" s="6"/>
      <c r="B814" s="6"/>
    </row>
    <row r="815" spans="1:2" ht="12" customHeight="1">
      <c r="A815" s="6"/>
      <c r="B815" s="6"/>
    </row>
    <row r="816" spans="1:2" ht="12" customHeight="1">
      <c r="A816" s="6"/>
      <c r="B816" s="6"/>
    </row>
    <row r="817" spans="1:2" ht="12" customHeight="1">
      <c r="A817" s="6"/>
      <c r="B817" s="6"/>
    </row>
    <row r="818" spans="1:2" ht="12" customHeight="1">
      <c r="A818" s="6"/>
      <c r="B818" s="6"/>
    </row>
    <row r="819" spans="1:2" ht="12" customHeight="1">
      <c r="A819" s="6"/>
      <c r="B819" s="6"/>
    </row>
    <row r="820" spans="1:2" ht="12" customHeight="1">
      <c r="A820" s="6"/>
      <c r="B820" s="6"/>
    </row>
    <row r="821" spans="1:2" ht="12" customHeight="1">
      <c r="A821" s="6"/>
      <c r="B821" s="6"/>
    </row>
    <row r="822" spans="1:2" ht="12" customHeight="1">
      <c r="A822" s="6"/>
      <c r="B822" s="6"/>
    </row>
    <row r="823" spans="1:2" ht="12" customHeight="1">
      <c r="A823" s="6"/>
      <c r="B823" s="6"/>
    </row>
    <row r="824" spans="1:2" ht="12" customHeight="1">
      <c r="A824" s="6"/>
      <c r="B824" s="6"/>
    </row>
    <row r="825" spans="1:2" ht="12" customHeight="1">
      <c r="A825" s="6"/>
      <c r="B825" s="6"/>
    </row>
    <row r="826" spans="1:2" ht="12" customHeight="1">
      <c r="A826" s="6"/>
      <c r="B826" s="6"/>
    </row>
    <row r="827" spans="1:2" ht="12" customHeight="1">
      <c r="A827" s="6"/>
      <c r="B827" s="6"/>
    </row>
    <row r="828" spans="1:2" ht="12" customHeight="1">
      <c r="A828" s="6"/>
      <c r="B828" s="6"/>
    </row>
    <row r="829" spans="1:2" ht="12" customHeight="1">
      <c r="A829" s="6"/>
      <c r="B829" s="6"/>
    </row>
    <row r="830" spans="1:2" ht="12" customHeight="1">
      <c r="A830" s="6"/>
      <c r="B830" s="6"/>
    </row>
    <row r="831" spans="1:2" ht="12" customHeight="1">
      <c r="A831" s="6"/>
      <c r="B831" s="6"/>
    </row>
    <row r="832" spans="1:2" ht="12" customHeight="1">
      <c r="A832" s="6"/>
      <c r="B832" s="6"/>
    </row>
    <row r="833" spans="1:2" ht="12" customHeight="1">
      <c r="A833" s="6"/>
      <c r="B833" s="6"/>
    </row>
    <row r="834" spans="1:2" ht="12" customHeight="1">
      <c r="A834" s="6"/>
      <c r="B834" s="6"/>
    </row>
    <row r="835" spans="1:2" ht="12" customHeight="1">
      <c r="A835" s="6"/>
      <c r="B835" s="6"/>
    </row>
    <row r="836" spans="1:2" ht="12" customHeight="1">
      <c r="A836" s="6"/>
      <c r="B836" s="6"/>
    </row>
    <row r="837" spans="1:2" ht="12" customHeight="1">
      <c r="A837" s="6"/>
      <c r="B837" s="6"/>
    </row>
    <row r="838" spans="1:2" ht="12" customHeight="1">
      <c r="A838" s="6"/>
      <c r="B838" s="6"/>
    </row>
    <row r="839" spans="1:2" ht="12" customHeight="1">
      <c r="A839" s="6"/>
      <c r="B839" s="6"/>
    </row>
    <row r="840" spans="1:2" ht="12" customHeight="1">
      <c r="A840" s="6"/>
      <c r="B840" s="6"/>
    </row>
    <row r="841" spans="1:2" ht="12" customHeight="1">
      <c r="A841" s="6"/>
      <c r="B841" s="6"/>
    </row>
    <row r="842" spans="1:2" ht="12" customHeight="1">
      <c r="A842" s="6"/>
      <c r="B842" s="6"/>
    </row>
    <row r="843" spans="1:2" ht="12" customHeight="1">
      <c r="A843" s="6"/>
      <c r="B843" s="6"/>
    </row>
    <row r="844" spans="1:2" ht="12" customHeight="1">
      <c r="A844" s="6"/>
      <c r="B844" s="6"/>
    </row>
    <row r="845" spans="1:2" ht="12" customHeight="1">
      <c r="A845" s="6"/>
      <c r="B845" s="6"/>
    </row>
    <row r="846" spans="1:2" ht="12" customHeight="1">
      <c r="A846" s="6"/>
      <c r="B846" s="6"/>
    </row>
    <row r="847" spans="1:2" ht="12" customHeight="1">
      <c r="A847" s="6"/>
      <c r="B847" s="6"/>
    </row>
    <row r="848" spans="1:2" ht="12" customHeight="1">
      <c r="A848" s="6"/>
      <c r="B848" s="6"/>
    </row>
    <row r="849" spans="1:2" ht="12" customHeight="1">
      <c r="A849" s="6"/>
      <c r="B849" s="6"/>
    </row>
    <row r="850" spans="1:2" ht="12" customHeight="1">
      <c r="A850" s="6"/>
      <c r="B850" s="6"/>
    </row>
    <row r="851" spans="1:2" ht="12" customHeight="1">
      <c r="A851" s="6"/>
      <c r="B851" s="6"/>
    </row>
    <row r="852" spans="1:2" ht="12" customHeight="1">
      <c r="A852" s="6"/>
      <c r="B852" s="6"/>
    </row>
    <row r="853" spans="1:2" ht="12" customHeight="1">
      <c r="A853" s="6"/>
      <c r="B853" s="6"/>
    </row>
    <row r="854" spans="1:2" ht="12" customHeight="1">
      <c r="A854" s="6"/>
      <c r="B854" s="6"/>
    </row>
    <row r="855" spans="1:2" ht="12" customHeight="1">
      <c r="A855" s="6"/>
      <c r="B855" s="6"/>
    </row>
    <row r="856" spans="1:2" ht="12" customHeight="1">
      <c r="A856" s="6"/>
      <c r="B856" s="6"/>
    </row>
    <row r="857" spans="1:2" ht="12" customHeight="1">
      <c r="A857" s="6"/>
      <c r="B857" s="6"/>
    </row>
    <row r="858" spans="1:2" ht="12" customHeight="1">
      <c r="A858" s="6"/>
      <c r="B858" s="6"/>
    </row>
    <row r="859" spans="1:2" ht="12" customHeight="1">
      <c r="A859" s="6"/>
      <c r="B859" s="6"/>
    </row>
    <row r="860" spans="1:2" ht="12" customHeight="1">
      <c r="A860" s="6"/>
      <c r="B860" s="6"/>
    </row>
    <row r="861" spans="1:2" ht="12" customHeight="1">
      <c r="A861" s="6"/>
      <c r="B861" s="6"/>
    </row>
    <row r="862" spans="1:2" ht="12" customHeight="1">
      <c r="A862" s="6"/>
      <c r="B862" s="6"/>
    </row>
    <row r="863" spans="1:2" ht="12" customHeight="1">
      <c r="A863" s="6"/>
      <c r="B863" s="6"/>
    </row>
    <row r="864" spans="1:2" ht="12" customHeight="1">
      <c r="A864" s="6"/>
      <c r="B864" s="6"/>
    </row>
    <row r="865" spans="1:2" ht="12" customHeight="1">
      <c r="A865" s="6"/>
      <c r="B865" s="6"/>
    </row>
    <row r="866" spans="1:2" ht="12" customHeight="1">
      <c r="A866" s="6"/>
      <c r="B866" s="6"/>
    </row>
    <row r="867" spans="1:2" ht="12" customHeight="1">
      <c r="A867" s="6"/>
      <c r="B867" s="6"/>
    </row>
    <row r="868" spans="1:2" ht="12" customHeight="1">
      <c r="A868" s="6"/>
      <c r="B868" s="6"/>
    </row>
    <row r="869" spans="1:2" ht="12" customHeight="1">
      <c r="A869" s="6"/>
      <c r="B869" s="6"/>
    </row>
    <row r="870" spans="1:2" ht="12" customHeight="1">
      <c r="A870" s="6"/>
      <c r="B870" s="6"/>
    </row>
    <row r="871" spans="1:2" ht="12" customHeight="1">
      <c r="A871" s="6"/>
      <c r="B871" s="6"/>
    </row>
    <row r="872" spans="1:2" ht="12" customHeight="1">
      <c r="A872" s="6"/>
      <c r="B872" s="6"/>
    </row>
    <row r="873" spans="1:2" ht="12" customHeight="1">
      <c r="A873" s="6"/>
      <c r="B873" s="6"/>
    </row>
    <row r="874" spans="1:2" ht="12" customHeight="1">
      <c r="A874" s="6"/>
      <c r="B874" s="6"/>
    </row>
    <row r="875" spans="1:2" ht="12" customHeight="1">
      <c r="A875" s="6"/>
      <c r="B875" s="6"/>
    </row>
    <row r="876" spans="1:2" ht="12" customHeight="1">
      <c r="A876" s="6"/>
      <c r="B876" s="6"/>
    </row>
    <row r="877" spans="1:2" ht="12" customHeight="1">
      <c r="A877" s="6"/>
      <c r="B877" s="6"/>
    </row>
    <row r="878" spans="1:2" ht="12" customHeight="1">
      <c r="A878" s="6"/>
      <c r="B878" s="6"/>
    </row>
    <row r="879" spans="1:2" ht="12" customHeight="1">
      <c r="A879" s="6"/>
      <c r="B879" s="6"/>
    </row>
    <row r="880" spans="1:2" ht="12" customHeight="1">
      <c r="A880" s="6"/>
      <c r="B880" s="6"/>
    </row>
    <row r="881" spans="1:2" ht="12" customHeight="1">
      <c r="A881" s="6"/>
      <c r="B881" s="6"/>
    </row>
    <row r="882" spans="1:2" ht="12" customHeight="1">
      <c r="A882" s="6"/>
      <c r="B882" s="6"/>
    </row>
    <row r="883" spans="1:2" ht="12" customHeight="1">
      <c r="A883" s="6"/>
      <c r="B883" s="6"/>
    </row>
    <row r="884" spans="1:2" ht="12" customHeight="1">
      <c r="A884" s="6"/>
      <c r="B884" s="6"/>
    </row>
    <row r="885" spans="1:2" ht="12" customHeight="1">
      <c r="A885" s="6"/>
      <c r="B885" s="6"/>
    </row>
    <row r="886" spans="1:2" ht="12" customHeight="1">
      <c r="A886" s="6"/>
      <c r="B886" s="6"/>
    </row>
    <row r="887" spans="1:2" ht="12" customHeight="1">
      <c r="A887" s="6"/>
      <c r="B887" s="6"/>
    </row>
    <row r="888" spans="1:2" ht="12" customHeight="1">
      <c r="A888" s="6"/>
      <c r="B888" s="6"/>
    </row>
    <row r="889" spans="1:2" ht="12" customHeight="1">
      <c r="A889" s="6"/>
      <c r="B889" s="6"/>
    </row>
    <row r="890" spans="1:2" ht="12" customHeight="1">
      <c r="A890" s="6"/>
      <c r="B890" s="6"/>
    </row>
    <row r="891" spans="1:2" ht="12" customHeight="1">
      <c r="A891" s="6"/>
      <c r="B891" s="6"/>
    </row>
    <row r="892" spans="1:2" ht="12" customHeight="1">
      <c r="A892" s="6"/>
      <c r="B892" s="6"/>
    </row>
    <row r="893" spans="1:2" ht="12" customHeight="1">
      <c r="A893" s="6"/>
      <c r="B893" s="6"/>
    </row>
    <row r="894" spans="1:2" ht="12" customHeight="1">
      <c r="A894" s="6"/>
      <c r="B894" s="6"/>
    </row>
    <row r="895" spans="1:2" ht="12" customHeight="1">
      <c r="A895" s="6"/>
      <c r="B895" s="6"/>
    </row>
    <row r="896" spans="1:2" ht="12" customHeight="1">
      <c r="A896" s="6"/>
      <c r="B896" s="6"/>
    </row>
    <row r="897" spans="1:2" ht="12" customHeight="1">
      <c r="A897" s="6"/>
      <c r="B897" s="6"/>
    </row>
    <row r="898" spans="1:2" ht="12" customHeight="1">
      <c r="A898" s="6"/>
      <c r="B898" s="6"/>
    </row>
    <row r="899" spans="1:2" ht="12" customHeight="1">
      <c r="A899" s="6"/>
      <c r="B899" s="6"/>
    </row>
    <row r="900" spans="1:2" ht="12" customHeight="1">
      <c r="A900" s="6"/>
      <c r="B900" s="6"/>
    </row>
    <row r="901" spans="1:2" ht="12" customHeight="1">
      <c r="A901" s="6"/>
      <c r="B901" s="6"/>
    </row>
    <row r="902" spans="1:2" ht="12" customHeight="1">
      <c r="A902" s="6"/>
      <c r="B902" s="6"/>
    </row>
    <row r="903" spans="1:2" ht="12" customHeight="1">
      <c r="A903" s="6"/>
      <c r="B903" s="6"/>
    </row>
    <row r="904" spans="1:2" ht="12" customHeight="1">
      <c r="A904" s="6"/>
      <c r="B904" s="6"/>
    </row>
    <row r="905" spans="1:2" ht="12" customHeight="1">
      <c r="A905" s="6"/>
      <c r="B905" s="6"/>
    </row>
    <row r="906" spans="1:2" ht="12" customHeight="1">
      <c r="A906" s="6"/>
      <c r="B906" s="6"/>
    </row>
    <row r="907" spans="1:2" ht="12" customHeight="1">
      <c r="A907" s="6"/>
      <c r="B907" s="6"/>
    </row>
    <row r="908" spans="1:2" ht="12" customHeight="1">
      <c r="A908" s="6"/>
      <c r="B908" s="6"/>
    </row>
    <row r="909" spans="1:2" ht="12" customHeight="1">
      <c r="A909" s="6"/>
      <c r="B909" s="6"/>
    </row>
    <row r="910" spans="1:2" ht="12" customHeight="1">
      <c r="A910" s="6"/>
      <c r="B910" s="6"/>
    </row>
    <row r="911" spans="1:2" ht="12" customHeight="1">
      <c r="A911" s="6"/>
      <c r="B911" s="6"/>
    </row>
    <row r="912" spans="1:2" ht="12" customHeight="1">
      <c r="A912" s="6"/>
      <c r="B912" s="6"/>
    </row>
    <row r="913" spans="1:2" ht="12" customHeight="1">
      <c r="A913" s="6"/>
      <c r="B913" s="6"/>
    </row>
    <row r="914" spans="1:2" ht="12" customHeight="1">
      <c r="A914" s="6"/>
      <c r="B914" s="6"/>
    </row>
    <row r="915" spans="1:2" ht="12" customHeight="1">
      <c r="A915" s="6"/>
      <c r="B915" s="6"/>
    </row>
    <row r="916" spans="1:2" ht="12" customHeight="1">
      <c r="A916" s="6"/>
      <c r="B916" s="6"/>
    </row>
    <row r="917" spans="1:2" ht="12" customHeight="1">
      <c r="A917" s="6"/>
      <c r="B917" s="6"/>
    </row>
    <row r="918" spans="1:2" ht="12" customHeight="1">
      <c r="A918" s="6"/>
      <c r="B918" s="6"/>
    </row>
    <row r="919" spans="1:2" ht="12" customHeight="1">
      <c r="A919" s="6"/>
      <c r="B919" s="6"/>
    </row>
    <row r="920" spans="1:2" ht="12" customHeight="1">
      <c r="A920" s="6"/>
      <c r="B920" s="6"/>
    </row>
    <row r="921" spans="1:2" ht="12" customHeight="1">
      <c r="A921" s="6"/>
      <c r="B921" s="6"/>
    </row>
    <row r="922" spans="1:2" ht="12" customHeight="1">
      <c r="A922" s="6"/>
      <c r="B922" s="6"/>
    </row>
    <row r="923" spans="1:2" ht="12" customHeight="1">
      <c r="A923" s="6"/>
      <c r="B923" s="6"/>
    </row>
    <row r="924" spans="1:2" ht="12" customHeight="1">
      <c r="A924" s="6"/>
      <c r="B924" s="6"/>
    </row>
    <row r="925" spans="1:2" ht="12" customHeight="1">
      <c r="A925" s="6"/>
      <c r="B925" s="6"/>
    </row>
    <row r="926" spans="1:2" ht="12" customHeight="1">
      <c r="A926" s="6"/>
      <c r="B926" s="6"/>
    </row>
    <row r="927" spans="1:2" ht="12" customHeight="1">
      <c r="A927" s="6"/>
      <c r="B927" s="6"/>
    </row>
    <row r="928" spans="1:2" ht="12" customHeight="1">
      <c r="A928" s="6"/>
      <c r="B928" s="6"/>
    </row>
    <row r="929" spans="1:2" ht="12" customHeight="1">
      <c r="A929" s="6"/>
      <c r="B929" s="6"/>
    </row>
    <row r="930" spans="1:2" ht="12" customHeight="1">
      <c r="A930" s="6"/>
      <c r="B930" s="6"/>
    </row>
    <row r="931" spans="1:2" ht="12" customHeight="1">
      <c r="A931" s="6"/>
      <c r="B931" s="6"/>
    </row>
    <row r="932" spans="1:2" ht="12" customHeight="1">
      <c r="A932" s="6"/>
      <c r="B932" s="6"/>
    </row>
    <row r="933" spans="1:2" ht="12" customHeight="1">
      <c r="A933" s="6"/>
      <c r="B933" s="6"/>
    </row>
    <row r="934" spans="1:2" ht="12" customHeight="1">
      <c r="A934" s="6"/>
      <c r="B934" s="6"/>
    </row>
    <row r="935" spans="1:2" ht="12" customHeight="1">
      <c r="A935" s="6"/>
      <c r="B935" s="6"/>
    </row>
    <row r="936" spans="1:2" ht="12" customHeight="1">
      <c r="A936" s="6"/>
      <c r="B936" s="6"/>
    </row>
    <row r="937" spans="1:2" ht="12" customHeight="1">
      <c r="A937" s="6"/>
      <c r="B937" s="6"/>
    </row>
    <row r="938" spans="1:2" ht="12" customHeight="1">
      <c r="A938" s="6"/>
      <c r="B938" s="6"/>
    </row>
    <row r="939" spans="1:2" ht="12" customHeight="1">
      <c r="A939" s="6"/>
      <c r="B939" s="6"/>
    </row>
    <row r="940" spans="1:2" ht="12" customHeight="1">
      <c r="A940" s="6"/>
      <c r="B940" s="6"/>
    </row>
    <row r="941" spans="1:2" ht="12" customHeight="1">
      <c r="A941" s="6"/>
      <c r="B941" s="6"/>
    </row>
    <row r="942" spans="1:2" ht="12" customHeight="1">
      <c r="A942" s="6"/>
      <c r="B942" s="6"/>
    </row>
    <row r="943" spans="1:2" ht="12" customHeight="1">
      <c r="A943" s="6"/>
      <c r="B943" s="6"/>
    </row>
    <row r="944" spans="1:2" ht="12" customHeight="1">
      <c r="A944" s="6"/>
      <c r="B944" s="6"/>
    </row>
    <row r="945" spans="1:2" ht="12" customHeight="1">
      <c r="A945" s="6"/>
      <c r="B945" s="6"/>
    </row>
    <row r="946" spans="1:2" ht="12" customHeight="1">
      <c r="A946" s="6"/>
      <c r="B946" s="6"/>
    </row>
    <row r="947" spans="1:2" ht="12" customHeight="1">
      <c r="A947" s="6"/>
      <c r="B947" s="6"/>
    </row>
    <row r="948" spans="1:2" ht="12" customHeight="1">
      <c r="A948" s="6"/>
      <c r="B948" s="6"/>
    </row>
    <row r="949" spans="1:2" ht="12" customHeight="1">
      <c r="A949" s="6"/>
      <c r="B949" s="6"/>
    </row>
    <row r="950" spans="1:2" ht="12" customHeight="1">
      <c r="A950" s="6"/>
      <c r="B950" s="6"/>
    </row>
    <row r="951" spans="1:2" ht="12" customHeight="1">
      <c r="A951" s="6"/>
      <c r="B951" s="6"/>
    </row>
    <row r="952" spans="1:2" ht="12" customHeight="1">
      <c r="A952" s="6"/>
      <c r="B952" s="6"/>
    </row>
    <row r="953" spans="1:2" ht="12" customHeight="1">
      <c r="A953" s="6"/>
      <c r="B953" s="6"/>
    </row>
    <row r="954" spans="1:2" ht="12" customHeight="1">
      <c r="A954" s="6"/>
      <c r="B954" s="6"/>
    </row>
    <row r="955" spans="1:2" ht="12" customHeight="1">
      <c r="A955" s="6"/>
      <c r="B955" s="6"/>
    </row>
    <row r="956" spans="1:2" ht="12" customHeight="1">
      <c r="A956" s="6"/>
      <c r="B956" s="6"/>
    </row>
    <row r="957" spans="1:2" ht="12" customHeight="1">
      <c r="A957" s="6"/>
      <c r="B957" s="6"/>
    </row>
    <row r="958" spans="1:2" ht="12" customHeight="1">
      <c r="A958" s="6"/>
      <c r="B958" s="6"/>
    </row>
    <row r="959" spans="1:2" ht="12" customHeight="1">
      <c r="A959" s="6"/>
      <c r="B959" s="6"/>
    </row>
    <row r="960" spans="1:2" ht="12" customHeight="1">
      <c r="A960" s="6"/>
      <c r="B960" s="6"/>
    </row>
    <row r="961" spans="1:2" ht="12" customHeight="1">
      <c r="A961" s="6"/>
      <c r="B961" s="6"/>
    </row>
    <row r="962" spans="1:2" ht="12" customHeight="1">
      <c r="A962" s="6"/>
      <c r="B962" s="6"/>
    </row>
    <row r="963" spans="1:2" ht="12" customHeight="1">
      <c r="A963" s="6"/>
      <c r="B963" s="6"/>
    </row>
    <row r="964" spans="1:2" ht="12" customHeight="1">
      <c r="A964" s="6"/>
      <c r="B964" s="6"/>
    </row>
    <row r="965" spans="1:2" ht="12" customHeight="1">
      <c r="A965" s="6"/>
      <c r="B965" s="6"/>
    </row>
    <row r="966" spans="1:2" ht="12" customHeight="1">
      <c r="A966" s="6"/>
      <c r="B966" s="6"/>
    </row>
    <row r="967" spans="1:2" ht="12" customHeight="1">
      <c r="A967" s="6"/>
      <c r="B967" s="6"/>
    </row>
    <row r="968" spans="1:2" ht="12" customHeight="1">
      <c r="A968" s="6"/>
      <c r="B968" s="6"/>
    </row>
    <row r="969" spans="1:2" ht="12" customHeight="1">
      <c r="A969" s="6"/>
      <c r="B969" s="6"/>
    </row>
    <row r="970" spans="1:2" ht="12" customHeight="1">
      <c r="A970" s="6"/>
      <c r="B970" s="6"/>
    </row>
    <row r="971" spans="1:2" ht="12" customHeight="1">
      <c r="A971" s="6"/>
      <c r="B971" s="6"/>
    </row>
    <row r="972" spans="1:2" ht="12" customHeight="1">
      <c r="A972" s="6"/>
      <c r="B972" s="6"/>
    </row>
    <row r="973" spans="1:2" ht="12" customHeight="1">
      <c r="A973" s="6"/>
      <c r="B973" s="6"/>
    </row>
    <row r="974" spans="1:2" ht="12" customHeight="1">
      <c r="A974" s="6"/>
      <c r="B974" s="6"/>
    </row>
    <row r="975" spans="1:2" ht="12" customHeight="1">
      <c r="A975" s="6"/>
      <c r="B975" s="6"/>
    </row>
    <row r="976" spans="1:2" ht="12" customHeight="1">
      <c r="A976" s="6"/>
      <c r="B976" s="6"/>
    </row>
    <row r="977" spans="1:2" ht="12" customHeight="1">
      <c r="A977" s="6"/>
      <c r="B977" s="6"/>
    </row>
    <row r="978" spans="1:2" ht="12" customHeight="1">
      <c r="A978" s="6"/>
      <c r="B978" s="6"/>
    </row>
    <row r="979" spans="1:2" ht="12" customHeight="1">
      <c r="A979" s="6"/>
      <c r="B979" s="6"/>
    </row>
    <row r="980" spans="1:2" ht="12" customHeight="1">
      <c r="A980" s="6"/>
      <c r="B980" s="6"/>
    </row>
    <row r="981" spans="1:2" ht="12" customHeight="1">
      <c r="A981" s="6"/>
      <c r="B981" s="6"/>
    </row>
    <row r="982" spans="1:2" ht="12" customHeight="1">
      <c r="A982" s="6"/>
      <c r="B982" s="6"/>
    </row>
    <row r="983" spans="1:2" ht="12" customHeight="1">
      <c r="A983" s="6"/>
      <c r="B983" s="6"/>
    </row>
    <row r="984" spans="1:2" ht="12" customHeight="1">
      <c r="A984" s="6"/>
      <c r="B984" s="6"/>
    </row>
    <row r="985" spans="1:2" ht="12" customHeight="1">
      <c r="A985" s="6"/>
      <c r="B985" s="6"/>
    </row>
    <row r="986" spans="1:2" ht="12" customHeight="1">
      <c r="A986" s="6"/>
      <c r="B986" s="6"/>
    </row>
    <row r="987" spans="1:2" ht="12" customHeight="1">
      <c r="A987" s="6"/>
      <c r="B987" s="6"/>
    </row>
    <row r="988" spans="1:2" ht="12" customHeight="1">
      <c r="A988" s="6"/>
      <c r="B988" s="6"/>
    </row>
    <row r="989" spans="1:2" ht="12" customHeight="1">
      <c r="A989" s="6"/>
      <c r="B989" s="6"/>
    </row>
    <row r="990" spans="1:2" ht="12" customHeight="1">
      <c r="A990" s="6"/>
      <c r="B990" s="6"/>
    </row>
    <row r="991" spans="1:2" ht="12" customHeight="1">
      <c r="A991" s="6"/>
      <c r="B991" s="6"/>
    </row>
    <row r="992" spans="1:2" ht="12" customHeight="1">
      <c r="A992" s="6"/>
      <c r="B992" s="6"/>
    </row>
    <row r="993" spans="1:2" ht="12" customHeight="1">
      <c r="A993" s="6"/>
      <c r="B993" s="6"/>
    </row>
    <row r="994" spans="1:2" ht="12" customHeight="1">
      <c r="A994" s="6"/>
      <c r="B994" s="6"/>
    </row>
    <row r="995" spans="1:2" ht="12" customHeight="1">
      <c r="A995" s="6"/>
      <c r="B995" s="6"/>
    </row>
    <row r="996" spans="1:2" ht="12" customHeight="1">
      <c r="A996" s="6"/>
      <c r="B996" s="6"/>
    </row>
    <row r="997" spans="1:2" ht="12" customHeight="1">
      <c r="A997" s="6"/>
      <c r="B997" s="6"/>
    </row>
    <row r="998" spans="1:2" ht="12" customHeight="1">
      <c r="A998" s="6"/>
      <c r="B998" s="6"/>
    </row>
    <row r="999" spans="1:2" ht="12" customHeight="1">
      <c r="A999" s="6"/>
      <c r="B999" s="6"/>
    </row>
    <row r="1000" spans="1:2" ht="12" customHeight="1">
      <c r="A1000" s="6"/>
      <c r="B1000" s="6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F4242-1885-6442-AB3A-7D229C191EBC}">
  <dimension ref="B5:N15"/>
  <sheetViews>
    <sheetView topLeftCell="A4" workbookViewId="0">
      <selection activeCell="A4" sqref="A4:N42"/>
    </sheetView>
  </sheetViews>
  <sheetFormatPr baseColWidth="10" defaultRowHeight="13"/>
  <cols>
    <col min="3" max="3" width="10.6640625" customWidth="1"/>
    <col min="4" max="4" width="9.6640625" customWidth="1"/>
    <col min="5" max="5" width="7" customWidth="1"/>
    <col min="6" max="6" width="22" customWidth="1"/>
    <col min="7" max="7" width="15" customWidth="1"/>
    <col min="8" max="8" width="12" customWidth="1"/>
    <col min="9" max="9" width="8.6640625" customWidth="1"/>
    <col min="10" max="10" width="4.6640625" customWidth="1"/>
    <col min="11" max="11" width="4.83203125" customWidth="1"/>
    <col min="12" max="12" width="40.5" customWidth="1"/>
  </cols>
  <sheetData>
    <row r="5" spans="2:14">
      <c r="C5" s="82"/>
      <c r="D5" s="82"/>
      <c r="E5" s="82"/>
      <c r="F5" s="82"/>
      <c r="G5" s="82"/>
      <c r="H5" s="82"/>
      <c r="I5" s="82"/>
      <c r="J5" s="82"/>
      <c r="K5" s="82"/>
      <c r="L5" s="82"/>
    </row>
    <row r="6" spans="2:14">
      <c r="C6" s="82"/>
      <c r="D6" s="82"/>
      <c r="E6" s="82"/>
      <c r="F6" s="82"/>
      <c r="G6" s="82"/>
      <c r="H6" s="82"/>
      <c r="I6" s="82"/>
      <c r="J6" s="82"/>
      <c r="K6" s="82"/>
      <c r="L6" s="82"/>
    </row>
    <row r="7" spans="2:14">
      <c r="C7" s="82"/>
      <c r="D7" s="82"/>
      <c r="E7" s="82"/>
      <c r="F7" s="82"/>
      <c r="G7" s="82"/>
      <c r="H7" s="82"/>
      <c r="I7" s="82"/>
      <c r="J7" s="82"/>
      <c r="K7" s="82"/>
      <c r="L7" s="82"/>
    </row>
    <row r="8" spans="2:14">
      <c r="C8" s="82"/>
      <c r="D8" s="82"/>
      <c r="E8" s="82"/>
      <c r="F8" s="82"/>
      <c r="G8" s="82"/>
      <c r="H8" s="82"/>
      <c r="I8" s="82"/>
      <c r="J8" s="82"/>
      <c r="K8" s="82"/>
      <c r="L8" s="82"/>
    </row>
    <row r="9" spans="2:14">
      <c r="C9" s="82"/>
      <c r="D9" s="82"/>
      <c r="E9" s="82"/>
      <c r="F9" s="82"/>
      <c r="G9" s="82"/>
      <c r="H9" s="82"/>
      <c r="I9" s="82"/>
      <c r="J9" s="82"/>
      <c r="K9" s="82"/>
      <c r="L9" s="82"/>
    </row>
    <row r="10" spans="2:14">
      <c r="C10" s="82"/>
      <c r="D10" s="82"/>
      <c r="E10" s="82"/>
      <c r="F10" s="82"/>
      <c r="G10" s="82"/>
      <c r="H10" s="82"/>
      <c r="I10" s="82"/>
      <c r="J10" s="82"/>
      <c r="K10" s="82"/>
      <c r="L10" s="82"/>
    </row>
    <row r="11" spans="2:14"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6"/>
      <c r="N11" s="86"/>
    </row>
    <row r="12" spans="2:14">
      <c r="B12" s="81">
        <v>1</v>
      </c>
      <c r="C12" s="83">
        <v>2</v>
      </c>
      <c r="D12" s="83">
        <v>3</v>
      </c>
      <c r="E12" s="83">
        <v>4</v>
      </c>
      <c r="F12" s="83">
        <v>5</v>
      </c>
      <c r="G12" s="83">
        <v>6</v>
      </c>
      <c r="H12" s="83">
        <v>7</v>
      </c>
      <c r="I12" s="83">
        <v>8</v>
      </c>
      <c r="J12" s="83">
        <v>9</v>
      </c>
      <c r="K12" s="83">
        <v>10</v>
      </c>
      <c r="L12" s="83">
        <v>11</v>
      </c>
      <c r="M12" s="87">
        <v>12</v>
      </c>
      <c r="N12" s="86"/>
    </row>
    <row r="13" spans="2:14" ht="41" customHeight="1">
      <c r="B13" s="84" t="s">
        <v>64</v>
      </c>
      <c r="C13" s="85" t="s">
        <v>65</v>
      </c>
      <c r="D13" s="85" t="s">
        <v>67</v>
      </c>
      <c r="E13" s="85" t="s">
        <v>66</v>
      </c>
      <c r="F13" s="85" t="s">
        <v>68</v>
      </c>
      <c r="G13" s="85" t="s">
        <v>69</v>
      </c>
      <c r="H13" s="85" t="s">
        <v>70</v>
      </c>
      <c r="I13" s="85" t="s">
        <v>71</v>
      </c>
      <c r="J13" s="85" t="s">
        <v>72</v>
      </c>
      <c r="K13" s="85" t="s">
        <v>73</v>
      </c>
      <c r="L13" s="85" t="s">
        <v>74</v>
      </c>
      <c r="M13" s="88" t="s">
        <v>75</v>
      </c>
      <c r="N13" s="86"/>
    </row>
    <row r="14" spans="2:14"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6"/>
      <c r="N14" s="86"/>
    </row>
    <row r="15" spans="2:14">
      <c r="M15" s="86"/>
      <c r="N15" s="86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DLG_Stelvio_Engadin_Pacing</vt:lpstr>
      <vt:lpstr>SectionParameter </vt:lpstr>
      <vt:lpstr>AirDensityParameter </vt:lpstr>
      <vt:lpstr>DLG_MAP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Andi H</cp:lastModifiedBy>
  <dcterms:created xsi:type="dcterms:W3CDTF">2024-05-20T12:26:46Z</dcterms:created>
  <dcterms:modified xsi:type="dcterms:W3CDTF">2024-05-20T12:38:29Z</dcterms:modified>
</cp:coreProperties>
</file>