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Ötztaler Pacing" sheetId="1" r:id="rId3"/>
    <sheet state="visible" name="Section Parameter (nichts änder" sheetId="2" r:id="rId4"/>
    <sheet state="visible" name="Air Density Parameter (nichts ä" sheetId="3" r:id="rId5"/>
  </sheets>
  <definedNames/>
  <calcPr/>
</workbook>
</file>

<file path=xl/sharedStrings.xml><?xml version="1.0" encoding="utf-8"?>
<sst xmlns="http://schemas.openxmlformats.org/spreadsheetml/2006/main" count="124" uniqueCount="100">
  <si>
    <t>Ötzi Pacing</t>
  </si>
  <si>
    <t>HINWEIS: Du kannst hier nur Lesen und nicht Editieren. Du kannst dir aber jederzeit eine Kopie (Datei &gt; Kopie erstellen) erstellen.</t>
  </si>
  <si>
    <t>Analyse der einzelnen Teilabschnitte</t>
  </si>
  <si>
    <t>Auf einigen Teilstück muss richtig gearbeitet werden. Das Feld ist sehr nervös.</t>
  </si>
  <si>
    <t>Der erste Anstieg. Jeder ist hoch motiviert. Entsprechend sind viele hier über dem Limit unterwegs.</t>
  </si>
  <si>
    <t>Vorsichtig in der Abfahrt. Kühe und extrem hohe Geschwindigkeiten sorgen immer wieder für ein frühes Aus. Im letzten Teil der Abfahrt wird es leicht flacher.</t>
  </si>
  <si>
    <t>Komplett flach. Gruppe suchen und mitrollen wenn möglich. Etwas Arbeit ist dennoch notwendig.</t>
  </si>
  <si>
    <t>Sei vorsichtig und lass dich nicht von zu schnellen Tempohasen anstecken. Schau auf dein Tempo. Im letzten Stück wird der Brenner etwas steiler.</t>
  </si>
  <si>
    <t>Die Abfahrt vom Brenner hat oft Gegenwind und ist teilweise etwas flacher. D.h. du musst etwas spendieren.</t>
  </si>
  <si>
    <t>10% im Schnitt und sehr konstant. Wenn du gute Beine hast, dann kannst du den Jaufen am FTP Limit durchdrücken.</t>
  </si>
  <si>
    <t>Genieße die Abfahrt, lass die Beine baumeln und erhole dich.</t>
  </si>
  <si>
    <t>Abschnitt 1 des Schlussanstieges. Etwas erholt fängt der Ötztaler jetzt erst an. Hast du ein gutes Gefühl lässt dich das auf der FTP Grenze fahren.</t>
  </si>
  <si>
    <t>letzte Verpflegung Schönau. Bleib dran, wenn du gut trainiert hast und die Kraftausdauer hast. Kannst auf abschnittsweisen flacheren Stückchen etwas rausnehmen.</t>
  </si>
  <si>
    <t>Teil 3 - Durchhalten, vermutlich wirst du nicht mehr an deine FTP Werte kommen. Es wird nochmal richtig steil und sehr zäh.</t>
  </si>
  <si>
    <t>Du hast es fast geschafft. Konzentriere dich in der kurzen teils schnellen Abfahrt. Du bist schon etwas müde.</t>
  </si>
  <si>
    <t>Der letzte kleine Anstieg zur Mautstation. Mit viel Kampf und Wille kannst du eventuell nochmal 100% abrufen.</t>
  </si>
  <si>
    <t>Ein bisschen auf ein bisschen Ab, es folgt die Kür. Du bist fast im Ziel.</t>
  </si>
  <si>
    <t>Glückwunsch zum Finish!</t>
  </si>
  <si>
    <t>Mein Vorschlag % FTP</t>
  </si>
  <si>
    <t>Gesamt</t>
  </si>
  <si>
    <t>Sölden</t>
  </si>
  <si>
    <t>Kühtai</t>
  </si>
  <si>
    <t>Abf Kühtai</t>
  </si>
  <si>
    <t>Innsbruck</t>
  </si>
  <si>
    <t>Brenner</t>
  </si>
  <si>
    <t>Abf Brenner</t>
  </si>
  <si>
    <t>Jaufenpass</t>
  </si>
  <si>
    <t>Abf Jaufen</t>
  </si>
  <si>
    <t>Timmelsj 1</t>
  </si>
  <si>
    <t>Timmelsj 2</t>
  </si>
  <si>
    <t>Timmelsj 3</t>
  </si>
  <si>
    <t>Abf Timmelsj</t>
  </si>
  <si>
    <t>Timmelsj 4</t>
  </si>
  <si>
    <t>Total KM</t>
  </si>
  <si>
    <t>Höhenmeter von</t>
  </si>
  <si>
    <t>Höhenmeter bis</t>
  </si>
  <si>
    <t>Länge</t>
  </si>
  <si>
    <t>Höhendifferenz</t>
  </si>
  <si>
    <t>Steigung %</t>
  </si>
  <si>
    <t>% FTP</t>
  </si>
  <si>
    <t>Watt</t>
  </si>
  <si>
    <t>Geschwindigkeit (km/h)</t>
  </si>
  <si>
    <t>Dauer (h:m:s)</t>
  </si>
  <si>
    <t>Gesamtdauer (h:m:s)</t>
  </si>
  <si>
    <t>KJ</t>
  </si>
  <si>
    <t>W/kg</t>
  </si>
  <si>
    <t>TSS</t>
  </si>
  <si>
    <t>Vorgaben</t>
  </si>
  <si>
    <t>NP (watt)</t>
  </si>
  <si>
    <t>Gewicht Fahrer</t>
  </si>
  <si>
    <t>Nur diese Felder ändern.</t>
  </si>
  <si>
    <t>Gewicht Rad &amp; Ausr.</t>
  </si>
  <si>
    <t>Gesamtgewicht</t>
  </si>
  <si>
    <t>Zurück zum Beitrag</t>
  </si>
  <si>
    <t>CdA (bergauf)</t>
  </si>
  <si>
    <t>CdA (flach)</t>
  </si>
  <si>
    <t>CdA (bergab)</t>
  </si>
  <si>
    <t>Ursprüngliche Quelle:</t>
  </si>
  <si>
    <t>Crr</t>
  </si>
  <si>
    <t>FTP (watt)</t>
  </si>
  <si>
    <t>FTP (w/kg)</t>
  </si>
  <si>
    <t>Luftdruck (hPa)</t>
  </si>
  <si>
    <t>Temperatur</t>
  </si>
  <si>
    <t>Luftfeuchte</t>
  </si>
  <si>
    <t>VI (geschätzt)</t>
  </si>
  <si>
    <t>Berechnungen</t>
  </si>
  <si>
    <t>Geschwindigkeit</t>
  </si>
  <si>
    <t>CdA</t>
  </si>
  <si>
    <t>Grade (sine of angle)</t>
  </si>
  <si>
    <t>Starting v</t>
  </si>
  <si>
    <t>f</t>
  </si>
  <si>
    <t>f'</t>
  </si>
  <si>
    <t>v1</t>
  </si>
  <si>
    <t>total wind</t>
  </si>
  <si>
    <t>v2</t>
  </si>
  <si>
    <t>v3</t>
  </si>
  <si>
    <t>v4</t>
  </si>
  <si>
    <t>v5</t>
  </si>
  <si>
    <t>v6</t>
  </si>
  <si>
    <t>v7</t>
  </si>
  <si>
    <t>v8</t>
  </si>
  <si>
    <t>Calculating Air Density from temperature, air pressure and relative humidity</t>
  </si>
  <si>
    <t>Temperature (Tc)</t>
  </si>
  <si>
    <t>Celcius</t>
  </si>
  <si>
    <t>Relative Humidity (RH)</t>
  </si>
  <si>
    <t>%</t>
  </si>
  <si>
    <t>Barametric Pressure (P)</t>
  </si>
  <si>
    <t>hPa</t>
  </si>
  <si>
    <t>Temperature (Kelvin)</t>
  </si>
  <si>
    <t>Tk</t>
  </si>
  <si>
    <t>Kelvin</t>
  </si>
  <si>
    <t>Saturation Vapour Pressure</t>
  </si>
  <si>
    <t>Es</t>
  </si>
  <si>
    <t>mbars</t>
  </si>
  <si>
    <t>Vapour Pressure</t>
  </si>
  <si>
    <t>E</t>
  </si>
  <si>
    <t>Virtual Temperature</t>
  </si>
  <si>
    <t>Tv</t>
  </si>
  <si>
    <t>Air Density</t>
  </si>
  <si>
    <t>kg/m3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</si>
</sst>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_(* #,##0.0_);_(* \(#,##0.0\);_(* \-??_);_(@_)"/>
    <numFmt numFmtId="167" formatCode="_(* #,##0.00_);_(* \(#,##0.00\);_(* \-??_);_(@_)"/>
    <numFmt numFmtId="168" formatCode="_-* #,##0.0_-;\-* #,##0.0_-;_-* \-??_-;_-@"/>
  </numFmts>
  <fonts count="18">
    <font>
      <sz val="10.0"/>
      <color rgb="FF000000"/>
      <name val="Arial"/>
    </font>
    <font>
      <b/>
      <sz val="16.0"/>
      <color rgb="FF000000"/>
      <name val="Arial"/>
    </font>
    <font>
      <b/>
      <sz val="10.0"/>
      <color rgb="FFFFFFFF"/>
      <name val="Arial"/>
    </font>
    <font>
      <sz val="10.0"/>
      <name val="Arial"/>
    </font>
    <font>
      <sz val="12.0"/>
      <color rgb="FF000000"/>
      <name val="Arial"/>
    </font>
    <font>
      <b/>
      <sz val="10.0"/>
      <name val="Arial"/>
    </font>
    <font>
      <name val="Arial"/>
    </font>
    <font>
      <b/>
      <sz val="9.0"/>
      <name val="Arial"/>
    </font>
    <font>
      <b/>
      <sz val="12.0"/>
      <color rgb="FF000000"/>
      <name val="Arial"/>
    </font>
    <font>
      <b/>
      <sz val="12.0"/>
      <name val="Arial"/>
    </font>
    <font>
      <b/>
      <sz val="10.0"/>
      <color rgb="FF000000"/>
      <name val="Arial"/>
    </font>
    <font>
      <b/>
      <sz val="12.0"/>
      <color rgb="FFFFFFFF"/>
      <name val="Arial"/>
    </font>
    <font>
      <b/>
      <sz val="12.0"/>
      <color rgb="FFFF0000"/>
      <name val="Arial"/>
    </font>
    <font>
      <b/>
      <sz val="9.0"/>
      <color rgb="FFFFFFFF"/>
      <name val="Sans-serif"/>
    </font>
    <font>
      <b/>
      <u/>
      <sz val="10.0"/>
      <color rgb="FFFF0000"/>
      <name val="Arial"/>
    </font>
    <font>
      <b/>
      <sz val="12.0"/>
      <color rgb="FF000000"/>
      <name val="Calibri"/>
    </font>
    <font>
      <b/>
      <sz val="10.0"/>
      <name val="Tahoma"/>
    </font>
    <font>
      <sz val="10.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CCFFFF"/>
        <bgColor rgb="FFCCFFFF"/>
      </patternFill>
    </fill>
  </fills>
  <borders count="3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2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left" shrinkToFit="0" vertical="center" wrapText="0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readingOrder="0" shrinkToFit="0" wrapText="0"/>
    </xf>
    <xf borderId="0" fillId="2" fontId="5" numFmtId="0" xfId="0" applyAlignment="1" applyFont="1">
      <alignment shrinkToFit="0" wrapText="0"/>
    </xf>
    <xf borderId="0" fillId="0" fontId="6" numFmtId="0" xfId="0" applyFont="1"/>
    <xf borderId="0" fillId="3" fontId="7" numFmtId="0" xfId="0" applyAlignment="1" applyFill="1" applyFont="1">
      <alignment horizontal="left" readingOrder="0" shrinkToFit="0" vertical="center" wrapText="1"/>
    </xf>
    <xf borderId="0" fillId="3" fontId="8" numFmtId="9" xfId="0" applyAlignment="1" applyFont="1" applyNumberFormat="1">
      <alignment horizontal="center" readingOrder="0" shrinkToFit="0" vertical="center" wrapText="0"/>
    </xf>
    <xf borderId="0" fillId="3" fontId="9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vertical="top" wrapText="0"/>
    </xf>
    <xf borderId="2" fillId="0" fontId="0" numFmtId="0" xfId="0" applyAlignment="1" applyBorder="1" applyFont="1">
      <alignment horizontal="center" shrinkToFit="0" vertical="top" wrapText="0"/>
    </xf>
    <xf borderId="3" fillId="0" fontId="0" numFmtId="0" xfId="0" applyAlignment="1" applyBorder="1" applyFont="1">
      <alignment horizontal="center" shrinkToFit="0" vertical="top" wrapText="0"/>
    </xf>
    <xf borderId="1" fillId="0" fontId="10" numFmtId="0" xfId="0" applyAlignment="1" applyBorder="1" applyFont="1">
      <alignment shrinkToFit="0" wrapText="0"/>
    </xf>
    <xf borderId="0" fillId="0" fontId="3" numFmtId="0" xfId="0" applyFont="1"/>
    <xf borderId="4" fillId="0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shrinkToFit="0" wrapText="0"/>
    </xf>
    <xf borderId="6" fillId="0" fontId="0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4" fillId="0" fontId="0" numFmtId="164" xfId="0" applyAlignment="1" applyBorder="1" applyFont="1" applyNumberFormat="1">
      <alignment shrinkToFit="0" wrapText="0"/>
    </xf>
    <xf borderId="5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shrinkToFit="0" wrapText="0"/>
    </xf>
    <xf borderId="9" fillId="0" fontId="0" numFmtId="0" xfId="0" applyAlignment="1" applyBorder="1" applyFont="1">
      <alignment shrinkToFit="0" wrapText="0"/>
    </xf>
    <xf borderId="7" fillId="0" fontId="0" numFmtId="3" xfId="0" applyAlignment="1" applyBorder="1" applyFont="1" applyNumberFormat="1">
      <alignment shrinkToFit="0" wrapText="0"/>
    </xf>
    <xf borderId="0" fillId="0" fontId="0" numFmtId="3" xfId="0" applyAlignment="1" applyFont="1" applyNumberFormat="1">
      <alignment shrinkToFit="0" wrapText="0"/>
    </xf>
    <xf borderId="10" fillId="0" fontId="0" numFmtId="3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10" fillId="0" fontId="0" numFmtId="164" xfId="0" applyAlignment="1" applyBorder="1" applyFont="1" applyNumberFormat="1">
      <alignment shrinkToFit="0" wrapText="0"/>
    </xf>
    <xf borderId="11" fillId="0" fontId="0" numFmtId="0" xfId="0" applyAlignment="1" applyBorder="1" applyFont="1">
      <alignment shrinkToFit="0" wrapText="0"/>
    </xf>
    <xf borderId="1" fillId="0" fontId="0" numFmtId="10" xfId="0" applyAlignment="1" applyBorder="1" applyFont="1" applyNumberFormat="1">
      <alignment shrinkToFit="0" wrapText="0"/>
    </xf>
    <xf borderId="2" fillId="0" fontId="0" numFmtId="10" xfId="0" applyAlignment="1" applyBorder="1" applyFont="1" applyNumberFormat="1">
      <alignment shrinkToFit="0" wrapText="0"/>
    </xf>
    <xf borderId="3" fillId="0" fontId="0" numFmtId="10" xfId="0" applyAlignment="1" applyBorder="1" applyFont="1" applyNumberFormat="1">
      <alignment shrinkToFit="0" wrapText="0"/>
    </xf>
    <xf borderId="8" fillId="0" fontId="10" numFmtId="0" xfId="0" applyAlignment="1" applyBorder="1" applyFont="1">
      <alignment shrinkToFit="0" wrapText="0"/>
    </xf>
    <xf borderId="12" fillId="4" fontId="11" numFmtId="9" xfId="0" applyAlignment="1" applyBorder="1" applyFill="1" applyFont="1" applyNumberFormat="1">
      <alignment readingOrder="0" shrinkToFit="0" wrapText="0"/>
    </xf>
    <xf borderId="13" fillId="4" fontId="11" numFmtId="9" xfId="0" applyAlignment="1" applyBorder="1" applyFont="1" applyNumberFormat="1">
      <alignment readingOrder="0" shrinkToFit="0" wrapText="0"/>
    </xf>
    <xf borderId="14" fillId="4" fontId="11" numFmtId="9" xfId="0" applyAlignment="1" applyBorder="1" applyFont="1" applyNumberFormat="1">
      <alignment readingOrder="0" shrinkToFit="0" wrapText="0"/>
    </xf>
    <xf borderId="0" fillId="0" fontId="5" numFmtId="0" xfId="0" applyFont="1"/>
    <xf borderId="1" fillId="0" fontId="0" numFmtId="3" xfId="0" applyAlignment="1" applyBorder="1" applyFont="1" applyNumberFormat="1">
      <alignment shrinkToFit="0" wrapText="0"/>
    </xf>
    <xf borderId="2" fillId="0" fontId="0" numFmtId="3" xfId="0" applyAlignment="1" applyBorder="1" applyFont="1" applyNumberFormat="1">
      <alignment shrinkToFit="0" wrapText="0"/>
    </xf>
    <xf borderId="3" fillId="0" fontId="0" numFmtId="3" xfId="0" applyAlignment="1" applyBorder="1" applyFont="1" applyNumberFormat="1">
      <alignment shrinkToFit="0" wrapText="0"/>
    </xf>
    <xf borderId="15" fillId="0" fontId="10" numFmtId="1" xfId="0" applyAlignment="1" applyBorder="1" applyFont="1" applyNumberFormat="1">
      <alignment shrinkToFit="0" wrapText="0"/>
    </xf>
    <xf borderId="7" fillId="0" fontId="10" numFmtId="164" xfId="0" applyAlignment="1" applyBorder="1" applyFont="1" applyNumberFormat="1">
      <alignment shrinkToFit="0" wrapText="0"/>
    </xf>
    <xf borderId="7" fillId="0" fontId="0" numFmtId="21" xfId="0" applyAlignment="1" applyBorder="1" applyFont="1" applyNumberFormat="1">
      <alignment shrinkToFit="0" wrapText="0"/>
    </xf>
    <xf borderId="0" fillId="0" fontId="0" numFmtId="21" xfId="0" applyAlignment="1" applyFont="1" applyNumberFormat="1">
      <alignment shrinkToFit="0" wrapText="0"/>
    </xf>
    <xf borderId="10" fillId="0" fontId="0" numFmtId="21" xfId="0" applyAlignment="1" applyBorder="1" applyFont="1" applyNumberFormat="1">
      <alignment shrinkToFit="0" wrapText="0"/>
    </xf>
    <xf borderId="15" fillId="0" fontId="12" numFmtId="21" xfId="0" applyAlignment="1" applyBorder="1" applyFont="1" applyNumberFormat="1">
      <alignment shrinkToFit="0" wrapText="0"/>
    </xf>
    <xf borderId="1" fillId="0" fontId="0" numFmtId="21" xfId="0" applyAlignment="1" applyBorder="1" applyFont="1" applyNumberFormat="1">
      <alignment shrinkToFit="0" wrapText="0"/>
    </xf>
    <xf borderId="2" fillId="0" fontId="0" numFmtId="21" xfId="0" applyAlignment="1" applyBorder="1" applyFont="1" applyNumberFormat="1">
      <alignment shrinkToFit="0" wrapText="0"/>
    </xf>
    <xf borderId="3" fillId="0" fontId="0" numFmtId="21" xfId="0" applyAlignment="1" applyBorder="1" applyFont="1" applyNumberFormat="1">
      <alignment shrinkToFit="0" wrapText="0"/>
    </xf>
    <xf borderId="7" fillId="0" fontId="10" numFmtId="2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2" fillId="0" fontId="0" numFmtId="164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16" fillId="0" fontId="10" numFmtId="0" xfId="0" applyAlignment="1" applyBorder="1" applyFont="1">
      <alignment shrinkToFit="0" wrapText="0"/>
    </xf>
    <xf borderId="17" fillId="0" fontId="10" numFmtId="1" xfId="0" applyAlignment="1" applyBorder="1" applyFont="1" applyNumberFormat="1">
      <alignment shrinkToFit="0" wrapText="0"/>
    </xf>
    <xf borderId="4" fillId="0" fontId="0" numFmtId="0" xfId="0" applyAlignment="1" applyBorder="1" applyFont="1">
      <alignment shrinkToFit="0" wrapText="0"/>
    </xf>
    <xf borderId="12" fillId="4" fontId="13" numFmtId="0" xfId="0" applyAlignment="1" applyBorder="1" applyFont="1">
      <alignment readingOrder="0" shrinkToFit="0" wrapText="0"/>
    </xf>
    <xf borderId="12" fillId="4" fontId="11" numFmtId="0" xfId="0" applyAlignment="1" applyBorder="1" applyFont="1">
      <alignment readingOrder="0" shrinkToFit="0" wrapText="0"/>
    </xf>
    <xf borderId="0" fillId="0" fontId="5" numFmtId="0" xfId="0" applyAlignment="1" applyFont="1">
      <alignment shrinkToFit="0" wrapText="0"/>
    </xf>
    <xf borderId="9" fillId="0" fontId="10" numFmtId="0" xfId="0" applyAlignment="1" applyBorder="1" applyFont="1">
      <alignment shrinkToFit="0" wrapText="0"/>
    </xf>
    <xf borderId="18" fillId="4" fontId="1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0" fillId="0" fontId="5" numFmtId="0" xfId="0" applyAlignment="1" applyFont="1">
      <alignment readingOrder="0" shrinkToFit="0" wrapText="0"/>
    </xf>
    <xf borderId="7" fillId="0" fontId="3" numFmtId="0" xfId="0" applyAlignment="1" applyBorder="1" applyFont="1">
      <alignment shrinkToFit="0" wrapText="0"/>
    </xf>
    <xf borderId="18" fillId="5" fontId="3" numFmtId="2" xfId="0" applyAlignment="1" applyBorder="1" applyFill="1" applyFont="1" applyNumberFormat="1">
      <alignment shrinkToFit="0" wrapText="0"/>
    </xf>
    <xf borderId="0" fillId="0" fontId="14" numFmtId="0" xfId="0" applyAlignment="1" applyFont="1">
      <alignment readingOrder="0" shrinkToFit="0" wrapText="0"/>
    </xf>
    <xf borderId="18" fillId="5" fontId="3" numFmtId="0" xfId="0" applyAlignment="1" applyBorder="1" applyFont="1">
      <alignment shrinkToFit="0" wrapText="0"/>
    </xf>
    <xf borderId="8" fillId="0" fontId="5" numFmtId="0" xfId="0" applyAlignment="1" applyBorder="1" applyFont="1">
      <alignment shrinkToFit="0" wrapText="0"/>
    </xf>
    <xf borderId="19" fillId="6" fontId="3" numFmtId="164" xfId="0" applyAlignment="1" applyBorder="1" applyFill="1" applyFont="1" applyNumberFormat="1">
      <alignment shrinkToFit="0" wrapText="0"/>
    </xf>
    <xf borderId="19" fillId="5" fontId="3" numFmtId="1" xfId="0" applyAlignment="1" applyBorder="1" applyFont="1" applyNumberFormat="1">
      <alignment shrinkToFit="0" wrapText="0"/>
    </xf>
    <xf borderId="15" fillId="0" fontId="3" numFmtId="0" xfId="0" applyAlignment="1" applyBorder="1" applyFont="1">
      <alignment shrinkToFit="0" wrapText="0"/>
    </xf>
    <xf borderId="15" fillId="5" fontId="3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2" xfId="0" applyAlignment="1" applyFont="1" applyNumberFormat="1">
      <alignment shrinkToFit="0" wrapText="0"/>
    </xf>
    <xf borderId="0" fillId="0" fontId="3" numFmtId="10" xfId="0" applyAlignment="1" applyFont="1" applyNumberFormat="1">
      <alignment shrinkToFit="0" wrapText="0"/>
    </xf>
    <xf borderId="0" fillId="0" fontId="3" numFmtId="165" xfId="0" applyAlignment="1" applyFont="1" applyNumberFormat="1">
      <alignment shrinkToFit="0" wrapText="0"/>
    </xf>
    <xf borderId="20" fillId="6" fontId="16" numFmtId="0" xfId="0" applyAlignment="1" applyBorder="1" applyFont="1">
      <alignment horizontal="left" shrinkToFit="0" wrapText="1"/>
    </xf>
    <xf borderId="20" fillId="6" fontId="17" numFmtId="0" xfId="0" applyAlignment="1" applyBorder="1" applyFont="1">
      <alignment shrinkToFit="0" wrapText="0"/>
    </xf>
    <xf borderId="21" fillId="6" fontId="17" numFmtId="0" xfId="0" applyAlignment="1" applyBorder="1" applyFont="1">
      <alignment shrinkToFit="0" wrapText="0"/>
    </xf>
    <xf borderId="22" fillId="7" fontId="17" numFmtId="166" xfId="0" applyAlignment="1" applyBorder="1" applyFill="1" applyFont="1" applyNumberFormat="1">
      <alignment shrinkToFit="0" wrapText="0"/>
    </xf>
    <xf borderId="23" fillId="6" fontId="17" numFmtId="0" xfId="0" applyAlignment="1" applyBorder="1" applyFont="1">
      <alignment shrinkToFit="0" wrapText="0"/>
    </xf>
    <xf borderId="24" fillId="6" fontId="17" numFmtId="0" xfId="0" applyAlignment="1" applyBorder="1" applyFont="1">
      <alignment shrinkToFit="0" wrapText="0"/>
    </xf>
    <xf borderId="25" fillId="7" fontId="17" numFmtId="1" xfId="0" applyAlignment="1" applyBorder="1" applyFont="1" applyNumberFormat="1">
      <alignment shrinkToFit="0" wrapText="0"/>
    </xf>
    <xf borderId="26" fillId="6" fontId="17" numFmtId="0" xfId="0" applyAlignment="1" applyBorder="1" applyFont="1">
      <alignment shrinkToFit="0" wrapText="0"/>
    </xf>
    <xf borderId="27" fillId="6" fontId="17" numFmtId="0" xfId="0" applyAlignment="1" applyBorder="1" applyFont="1">
      <alignment shrinkToFit="0" wrapText="0"/>
    </xf>
    <xf borderId="28" fillId="7" fontId="17" numFmtId="166" xfId="0" applyAlignment="1" applyBorder="1" applyFont="1" applyNumberFormat="1">
      <alignment shrinkToFit="0" wrapText="0"/>
    </xf>
    <xf borderId="29" fillId="6" fontId="17" numFmtId="0" xfId="0" applyAlignment="1" applyBorder="1" applyFont="1">
      <alignment shrinkToFit="0" wrapText="0"/>
    </xf>
    <xf borderId="21" fillId="5" fontId="17" numFmtId="0" xfId="0" applyAlignment="1" applyBorder="1" applyFont="1">
      <alignment shrinkToFit="0" wrapText="0"/>
    </xf>
    <xf borderId="22" fillId="5" fontId="17" numFmtId="0" xfId="0" applyAlignment="1" applyBorder="1" applyFont="1">
      <alignment shrinkToFit="0" wrapText="0"/>
    </xf>
    <xf borderId="23" fillId="5" fontId="17" numFmtId="0" xfId="0" applyAlignment="1" applyBorder="1" applyFont="1">
      <alignment shrinkToFit="0" wrapText="0"/>
    </xf>
    <xf borderId="27" fillId="5" fontId="17" numFmtId="0" xfId="0" applyAlignment="1" applyBorder="1" applyFont="1">
      <alignment shrinkToFit="0" wrapText="0"/>
    </xf>
    <xf borderId="28" fillId="5" fontId="17" numFmtId="164" xfId="0" applyAlignment="1" applyBorder="1" applyFont="1" applyNumberFormat="1">
      <alignment shrinkToFit="0" wrapText="0"/>
    </xf>
    <xf borderId="29" fillId="5" fontId="17" numFmtId="0" xfId="0" applyAlignment="1" applyBorder="1" applyFont="1">
      <alignment shrinkToFit="0" wrapText="0"/>
    </xf>
    <xf borderId="28" fillId="5" fontId="17" numFmtId="2" xfId="0" applyAlignment="1" applyBorder="1" applyFont="1" applyNumberFormat="1">
      <alignment shrinkToFit="0" wrapText="0"/>
    </xf>
    <xf borderId="28" fillId="5" fontId="17" numFmtId="167" xfId="0" applyAlignment="1" applyBorder="1" applyFont="1" applyNumberFormat="1">
      <alignment shrinkToFit="0" wrapText="0"/>
    </xf>
    <xf borderId="24" fillId="5" fontId="17" numFmtId="0" xfId="0" applyAlignment="1" applyBorder="1" applyFont="1">
      <alignment shrinkToFit="0" wrapText="0"/>
    </xf>
    <xf borderId="25" fillId="5" fontId="17" numFmtId="168" xfId="0" applyAlignment="1" applyBorder="1" applyFont="1" applyNumberFormat="1">
      <alignment shrinkToFit="0" wrapText="0"/>
    </xf>
    <xf borderId="26" fillId="5" fontId="17" numFmtId="0" xfId="0" applyAlignment="1" applyBorder="1" applyFont="1">
      <alignment shrinkToFit="0" wrapText="0"/>
    </xf>
    <xf borderId="28" fillId="5" fontId="17" numFmtId="168" xfId="0" applyAlignment="1" applyBorder="1" applyFont="1" applyNumberFormat="1">
      <alignment shrinkToFit="0" wrapText="0"/>
    </xf>
    <xf borderId="30" fillId="8" fontId="16" numFmtId="0" xfId="0" applyAlignment="1" applyBorder="1" applyFill="1" applyFont="1">
      <alignment shrinkToFit="0" wrapText="0"/>
    </xf>
    <xf borderId="31" fillId="8" fontId="16" numFmtId="165" xfId="0" applyAlignment="1" applyBorder="1" applyFont="1" applyNumberFormat="1">
      <alignment shrinkToFit="0" wrapText="0"/>
    </xf>
    <xf borderId="32" fillId="8" fontId="16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2.0"/>
    <col customWidth="1" min="2" max="15" width="12.57"/>
    <col customWidth="1" min="16" max="16" width="15.71"/>
    <col customWidth="1" min="17" max="26" width="11.43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</row>
    <row r="2" ht="155.25" customHeight="1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ht="30.0" customHeight="1">
      <c r="A3" s="8" t="s">
        <v>18</v>
      </c>
      <c r="B3" s="9">
        <v>0.6</v>
      </c>
      <c r="C3" s="9">
        <v>0.8</v>
      </c>
      <c r="D3" s="9">
        <v>0.2</v>
      </c>
      <c r="E3" s="9">
        <v>0.6</v>
      </c>
      <c r="F3" s="9">
        <v>0.7</v>
      </c>
      <c r="G3" s="9">
        <v>0.45</v>
      </c>
      <c r="H3" s="9">
        <v>0.8</v>
      </c>
      <c r="I3" s="9">
        <v>0.1</v>
      </c>
      <c r="J3" s="9">
        <v>0.85</v>
      </c>
      <c r="K3" s="9">
        <v>0.75</v>
      </c>
      <c r="L3" s="9">
        <v>0.7</v>
      </c>
      <c r="M3" s="9">
        <v>0.05</v>
      </c>
      <c r="N3" s="9">
        <v>0.75</v>
      </c>
      <c r="O3" s="9">
        <v>0.35</v>
      </c>
      <c r="P3" s="10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2"/>
      <c r="B4" s="13">
        <v>1.0</v>
      </c>
      <c r="C4" s="14">
        <v>2.0</v>
      </c>
      <c r="D4" s="13">
        <v>3.0</v>
      </c>
      <c r="E4" s="14">
        <v>4.0</v>
      </c>
      <c r="F4" s="13">
        <v>5.0</v>
      </c>
      <c r="G4" s="14">
        <v>6.0</v>
      </c>
      <c r="H4" s="13">
        <v>7.0</v>
      </c>
      <c r="I4" s="14">
        <v>8.0</v>
      </c>
      <c r="J4" s="13">
        <v>9.0</v>
      </c>
      <c r="K4" s="14">
        <v>10.0</v>
      </c>
      <c r="L4" s="13">
        <v>11.0</v>
      </c>
      <c r="M4" s="14">
        <v>12.0</v>
      </c>
      <c r="N4" s="13">
        <v>13.0</v>
      </c>
      <c r="O4" s="15">
        <v>14.0</v>
      </c>
      <c r="P4" s="16" t="s">
        <v>19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0" customHeight="1">
      <c r="A5" s="12"/>
      <c r="B5" s="18" t="s">
        <v>20</v>
      </c>
      <c r="C5" s="19" t="s">
        <v>21</v>
      </c>
      <c r="D5" s="18" t="s">
        <v>22</v>
      </c>
      <c r="E5" s="19" t="s">
        <v>23</v>
      </c>
      <c r="F5" s="18" t="s">
        <v>24</v>
      </c>
      <c r="G5" s="19" t="s">
        <v>25</v>
      </c>
      <c r="H5" s="18" t="s">
        <v>26</v>
      </c>
      <c r="I5" s="19" t="s">
        <v>27</v>
      </c>
      <c r="J5" s="18" t="s">
        <v>28</v>
      </c>
      <c r="K5" s="19" t="s">
        <v>29</v>
      </c>
      <c r="L5" s="18" t="s">
        <v>30</v>
      </c>
      <c r="M5" s="19" t="s">
        <v>31</v>
      </c>
      <c r="N5" s="18" t="s">
        <v>32</v>
      </c>
      <c r="O5" s="20" t="s">
        <v>20</v>
      </c>
      <c r="P5" s="21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0" customHeight="1">
      <c r="A6" s="22" t="s">
        <v>33</v>
      </c>
      <c r="B6" s="23">
        <v>30.9</v>
      </c>
      <c r="C6" s="24">
        <v>49.8</v>
      </c>
      <c r="D6" s="23">
        <v>75.0</v>
      </c>
      <c r="E6" s="24">
        <v>84.1</v>
      </c>
      <c r="F6" s="23">
        <v>121.5</v>
      </c>
      <c r="G6" s="24">
        <v>140.0</v>
      </c>
      <c r="H6" s="23">
        <v>155.2</v>
      </c>
      <c r="I6" s="24">
        <v>175.2</v>
      </c>
      <c r="J6" s="23">
        <v>189.8</v>
      </c>
      <c r="K6" s="24">
        <v>194.3</v>
      </c>
      <c r="L6" s="23">
        <v>204.3</v>
      </c>
      <c r="M6" s="24">
        <v>209.5</v>
      </c>
      <c r="N6" s="23">
        <v>211.4</v>
      </c>
      <c r="O6" s="25">
        <v>228.0</v>
      </c>
      <c r="P6" s="21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0" customHeight="1">
      <c r="A7" s="26" t="s">
        <v>34</v>
      </c>
      <c r="B7" s="27">
        <v>1357.0</v>
      </c>
      <c r="C7" s="28">
        <f t="shared" ref="C7:O7" si="1">B8</f>
        <v>790</v>
      </c>
      <c r="D7" s="27">
        <f t="shared" si="1"/>
        <v>2021</v>
      </c>
      <c r="E7" s="28">
        <f t="shared" si="1"/>
        <v>605</v>
      </c>
      <c r="F7" s="27">
        <f t="shared" si="1"/>
        <v>598</v>
      </c>
      <c r="G7" s="28">
        <f t="shared" si="1"/>
        <v>1380</v>
      </c>
      <c r="H7" s="27">
        <f t="shared" si="1"/>
        <v>965</v>
      </c>
      <c r="I7" s="28">
        <f t="shared" si="1"/>
        <v>2098</v>
      </c>
      <c r="J7" s="27">
        <f t="shared" si="1"/>
        <v>709</v>
      </c>
      <c r="K7" s="28">
        <f t="shared" si="1"/>
        <v>1676</v>
      </c>
      <c r="L7" s="27">
        <f t="shared" si="1"/>
        <v>1761</v>
      </c>
      <c r="M7" s="28">
        <f t="shared" si="1"/>
        <v>2478</v>
      </c>
      <c r="N7" s="27">
        <f t="shared" si="1"/>
        <v>2058</v>
      </c>
      <c r="O7" s="29">
        <f t="shared" si="1"/>
        <v>2182</v>
      </c>
      <c r="P7" s="21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0" customHeight="1">
      <c r="A8" s="26" t="s">
        <v>35</v>
      </c>
      <c r="B8" s="27">
        <v>790.0</v>
      </c>
      <c r="C8" s="28">
        <v>2021.0</v>
      </c>
      <c r="D8" s="27">
        <v>605.0</v>
      </c>
      <c r="E8" s="28">
        <v>598.0</v>
      </c>
      <c r="F8" s="27">
        <v>1380.0</v>
      </c>
      <c r="G8" s="28">
        <v>965.0</v>
      </c>
      <c r="H8" s="27">
        <v>2098.0</v>
      </c>
      <c r="I8" s="28">
        <v>709.0</v>
      </c>
      <c r="J8" s="27">
        <v>1676.0</v>
      </c>
      <c r="K8" s="28">
        <v>1761.0</v>
      </c>
      <c r="L8" s="27">
        <v>2478.0</v>
      </c>
      <c r="M8" s="28">
        <v>2058.0</v>
      </c>
      <c r="N8" s="27">
        <v>2182.0</v>
      </c>
      <c r="O8" s="29">
        <v>1357.0</v>
      </c>
      <c r="P8" s="21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0" customHeight="1">
      <c r="A9" s="26" t="s">
        <v>36</v>
      </c>
      <c r="B9" s="30">
        <f>B6</f>
        <v>30.9</v>
      </c>
      <c r="C9" s="31">
        <f t="shared" ref="C9:O9" si="2">C6-B6</f>
        <v>18.9</v>
      </c>
      <c r="D9" s="30">
        <f t="shared" si="2"/>
        <v>25.2</v>
      </c>
      <c r="E9" s="31">
        <f t="shared" si="2"/>
        <v>9.1</v>
      </c>
      <c r="F9" s="30">
        <f t="shared" si="2"/>
        <v>37.4</v>
      </c>
      <c r="G9" s="31">
        <f t="shared" si="2"/>
        <v>18.5</v>
      </c>
      <c r="H9" s="30">
        <f t="shared" si="2"/>
        <v>15.2</v>
      </c>
      <c r="I9" s="31">
        <f t="shared" si="2"/>
        <v>20</v>
      </c>
      <c r="J9" s="30">
        <f t="shared" si="2"/>
        <v>14.6</v>
      </c>
      <c r="K9" s="31">
        <f t="shared" si="2"/>
        <v>4.5</v>
      </c>
      <c r="L9" s="30">
        <f t="shared" si="2"/>
        <v>10</v>
      </c>
      <c r="M9" s="31">
        <f t="shared" si="2"/>
        <v>5.2</v>
      </c>
      <c r="N9" s="30">
        <f t="shared" si="2"/>
        <v>1.9</v>
      </c>
      <c r="O9" s="32">
        <f t="shared" si="2"/>
        <v>16.6</v>
      </c>
      <c r="P9" s="21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0" customHeight="1">
      <c r="A10" s="26" t="s">
        <v>37</v>
      </c>
      <c r="B10" s="27">
        <f t="shared" ref="B10:O10" si="3">B8-B7</f>
        <v>-567</v>
      </c>
      <c r="C10" s="28">
        <f t="shared" si="3"/>
        <v>1231</v>
      </c>
      <c r="D10" s="27">
        <f t="shared" si="3"/>
        <v>-1416</v>
      </c>
      <c r="E10" s="28">
        <f t="shared" si="3"/>
        <v>-7</v>
      </c>
      <c r="F10" s="27">
        <f t="shared" si="3"/>
        <v>782</v>
      </c>
      <c r="G10" s="28">
        <f t="shared" si="3"/>
        <v>-415</v>
      </c>
      <c r="H10" s="27">
        <f t="shared" si="3"/>
        <v>1133</v>
      </c>
      <c r="I10" s="28">
        <f t="shared" si="3"/>
        <v>-1389</v>
      </c>
      <c r="J10" s="27">
        <f t="shared" si="3"/>
        <v>967</v>
      </c>
      <c r="K10" s="28">
        <f t="shared" si="3"/>
        <v>85</v>
      </c>
      <c r="L10" s="27">
        <f t="shared" si="3"/>
        <v>717</v>
      </c>
      <c r="M10" s="28">
        <f t="shared" si="3"/>
        <v>-420</v>
      </c>
      <c r="N10" s="27">
        <f t="shared" si="3"/>
        <v>124</v>
      </c>
      <c r="O10" s="29">
        <f t="shared" si="3"/>
        <v>-825</v>
      </c>
      <c r="P10" s="21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0" customHeight="1">
      <c r="A11" s="33" t="s">
        <v>38</v>
      </c>
      <c r="B11" s="34">
        <f t="shared" ref="B11:O11" si="4">B10/(B9*1000)</f>
        <v>-0.01834951456</v>
      </c>
      <c r="C11" s="35">
        <f t="shared" si="4"/>
        <v>0.06513227513</v>
      </c>
      <c r="D11" s="34">
        <f t="shared" si="4"/>
        <v>-0.05619047619</v>
      </c>
      <c r="E11" s="35">
        <f t="shared" si="4"/>
        <v>-0.0007692307692</v>
      </c>
      <c r="F11" s="34">
        <f t="shared" si="4"/>
        <v>0.02090909091</v>
      </c>
      <c r="G11" s="35">
        <f t="shared" si="4"/>
        <v>-0.02243243243</v>
      </c>
      <c r="H11" s="34">
        <f t="shared" si="4"/>
        <v>0.07453947368</v>
      </c>
      <c r="I11" s="35">
        <f t="shared" si="4"/>
        <v>-0.06945</v>
      </c>
      <c r="J11" s="34">
        <f t="shared" si="4"/>
        <v>0.06623287671</v>
      </c>
      <c r="K11" s="35">
        <f t="shared" si="4"/>
        <v>0.01888888889</v>
      </c>
      <c r="L11" s="34">
        <f t="shared" si="4"/>
        <v>0.0717</v>
      </c>
      <c r="M11" s="35">
        <f t="shared" si="4"/>
        <v>-0.08076923077</v>
      </c>
      <c r="N11" s="34">
        <f t="shared" si="4"/>
        <v>0.06526315789</v>
      </c>
      <c r="O11" s="36">
        <f t="shared" si="4"/>
        <v>-0.04969879518</v>
      </c>
      <c r="P11" s="21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0" customHeight="1">
      <c r="A12" s="37" t="s">
        <v>39</v>
      </c>
      <c r="B12" s="38">
        <v>0.6</v>
      </c>
      <c r="C12" s="39">
        <v>0.85</v>
      </c>
      <c r="D12" s="38">
        <v>0.2</v>
      </c>
      <c r="E12" s="39">
        <v>0.55</v>
      </c>
      <c r="F12" s="38">
        <v>0.7</v>
      </c>
      <c r="G12" s="39">
        <v>0.45</v>
      </c>
      <c r="H12" s="38">
        <v>0.8</v>
      </c>
      <c r="I12" s="39">
        <v>0.1</v>
      </c>
      <c r="J12" s="38">
        <v>0.85</v>
      </c>
      <c r="K12" s="39">
        <v>0.8</v>
      </c>
      <c r="L12" s="38">
        <v>0.7</v>
      </c>
      <c r="M12" s="39">
        <v>0.05</v>
      </c>
      <c r="N12" s="38">
        <v>0.85</v>
      </c>
      <c r="O12" s="40">
        <v>0.35</v>
      </c>
      <c r="P12" s="2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0" customHeight="1">
      <c r="A13" s="33" t="s">
        <v>40</v>
      </c>
      <c r="B13" s="42">
        <f t="shared" ref="B13:O13" si="5">B12*$B$28</f>
        <v>168</v>
      </c>
      <c r="C13" s="43">
        <f t="shared" si="5"/>
        <v>238</v>
      </c>
      <c r="D13" s="42">
        <f t="shared" si="5"/>
        <v>56</v>
      </c>
      <c r="E13" s="43">
        <f t="shared" si="5"/>
        <v>154</v>
      </c>
      <c r="F13" s="42">
        <f t="shared" si="5"/>
        <v>196</v>
      </c>
      <c r="G13" s="43">
        <f t="shared" si="5"/>
        <v>126</v>
      </c>
      <c r="H13" s="42">
        <f t="shared" si="5"/>
        <v>224</v>
      </c>
      <c r="I13" s="43">
        <f t="shared" si="5"/>
        <v>28</v>
      </c>
      <c r="J13" s="42">
        <f t="shared" si="5"/>
        <v>238</v>
      </c>
      <c r="K13" s="43">
        <f t="shared" si="5"/>
        <v>224</v>
      </c>
      <c r="L13" s="42">
        <f t="shared" si="5"/>
        <v>196</v>
      </c>
      <c r="M13" s="43">
        <f t="shared" si="5"/>
        <v>14</v>
      </c>
      <c r="N13" s="42">
        <f t="shared" si="5"/>
        <v>238</v>
      </c>
      <c r="O13" s="44">
        <f t="shared" si="5"/>
        <v>98</v>
      </c>
      <c r="P13" s="45">
        <f>(B13*B15+C13*C15+D13*D15+E13*E15+F13*F15+G13*G15+H13*H15+I13*I15+J13*J15+K13*K15+L13*L15+M13*M15+N13*N15+O13*O15)/P15</f>
        <v>189.5798573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0" customHeight="1">
      <c r="A14" s="22" t="s">
        <v>41</v>
      </c>
      <c r="B14" s="23">
        <f>'Section Parameter (nichts änder'!B4</f>
        <v>43.75442087</v>
      </c>
      <c r="C14" s="24">
        <f>'Section Parameter (nichts änder'!C4</f>
        <v>13.34203302</v>
      </c>
      <c r="D14" s="23">
        <f>'Section Parameter (nichts änder'!D4</f>
        <v>59.61570142</v>
      </c>
      <c r="E14" s="24">
        <f>'Section Parameter (nichts änder'!E4</f>
        <v>32.30770569</v>
      </c>
      <c r="F14" s="23">
        <f>'Section Parameter (nichts änder'!F4</f>
        <v>24.13153519</v>
      </c>
      <c r="G14" s="24">
        <f>'Section Parameter (nichts änder'!G4</f>
        <v>43.84273334</v>
      </c>
      <c r="H14" s="23">
        <f>'Section Parameter (nichts änder'!H4</f>
        <v>11.29051494</v>
      </c>
      <c r="I14" s="24">
        <f>'Section Parameter (nichts änder'!I4</f>
        <v>65.26603424</v>
      </c>
      <c r="J14" s="23">
        <f>'Section Parameter (nichts änder'!J4</f>
        <v>13.16413081</v>
      </c>
      <c r="K14" s="24">
        <f>'Section Parameter (nichts änder'!K4</f>
        <v>27.27724258</v>
      </c>
      <c r="L14" s="23">
        <f>'Section Parameter (nichts änder'!L4</f>
        <v>10.30285113</v>
      </c>
      <c r="M14" s="24">
        <f>'Section Parameter (nichts änder'!M4</f>
        <v>70.1105876</v>
      </c>
      <c r="N14" s="23">
        <f>'Section Parameter (nichts änder'!N4</f>
        <v>13.32066428</v>
      </c>
      <c r="O14" s="25">
        <f>'Section Parameter (nichts änder'!O4</f>
        <v>57.79137926</v>
      </c>
      <c r="P14" s="46">
        <f>O6/P15/24</f>
        <v>24.78163031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0" customHeight="1">
      <c r="A15" s="26" t="s">
        <v>42</v>
      </c>
      <c r="B15" s="47">
        <f t="shared" ref="B15:O15" si="6">B9/B14/24</f>
        <v>0.02942559802</v>
      </c>
      <c r="C15" s="48">
        <f t="shared" si="6"/>
        <v>0.05902398822</v>
      </c>
      <c r="D15" s="47">
        <f t="shared" si="6"/>
        <v>0.01761280963</v>
      </c>
      <c r="E15" s="48">
        <f t="shared" si="6"/>
        <v>0.01173610625</v>
      </c>
      <c r="F15" s="47">
        <f t="shared" si="6"/>
        <v>0.06457663473</v>
      </c>
      <c r="G15" s="48">
        <f t="shared" si="6"/>
        <v>0.01758178094</v>
      </c>
      <c r="H15" s="47">
        <f t="shared" si="6"/>
        <v>0.0560942824</v>
      </c>
      <c r="I15" s="48">
        <f t="shared" si="6"/>
        <v>0.01276825447</v>
      </c>
      <c r="J15" s="47">
        <f t="shared" si="6"/>
        <v>0.04621143183</v>
      </c>
      <c r="K15" s="48">
        <f t="shared" si="6"/>
        <v>0.006873861955</v>
      </c>
      <c r="L15" s="47">
        <f t="shared" si="6"/>
        <v>0.04044187975</v>
      </c>
      <c r="M15" s="48">
        <f t="shared" si="6"/>
        <v>0.00309035588</v>
      </c>
      <c r="N15" s="47">
        <f t="shared" si="6"/>
        <v>0.005943147053</v>
      </c>
      <c r="O15" s="49">
        <f t="shared" si="6"/>
        <v>0.01196833638</v>
      </c>
      <c r="P15" s="50">
        <f>SUM(B15:O15)</f>
        <v>0.3833484675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0" customHeight="1">
      <c r="A16" s="33" t="s">
        <v>43</v>
      </c>
      <c r="B16" s="51">
        <f>B15</f>
        <v>0.02942559802</v>
      </c>
      <c r="C16" s="52">
        <f t="shared" ref="C16:O16" si="7">B16+C15</f>
        <v>0.08844958624</v>
      </c>
      <c r="D16" s="51">
        <f t="shared" si="7"/>
        <v>0.1060623959</v>
      </c>
      <c r="E16" s="52">
        <f t="shared" si="7"/>
        <v>0.1177985021</v>
      </c>
      <c r="F16" s="51">
        <f t="shared" si="7"/>
        <v>0.1823751369</v>
      </c>
      <c r="G16" s="52">
        <f t="shared" si="7"/>
        <v>0.1999569178</v>
      </c>
      <c r="H16" s="51">
        <f t="shared" si="7"/>
        <v>0.2560512002</v>
      </c>
      <c r="I16" s="52">
        <f t="shared" si="7"/>
        <v>0.2688194547</v>
      </c>
      <c r="J16" s="51">
        <f t="shared" si="7"/>
        <v>0.3150308865</v>
      </c>
      <c r="K16" s="52">
        <f t="shared" si="7"/>
        <v>0.3219047484</v>
      </c>
      <c r="L16" s="51">
        <f t="shared" si="7"/>
        <v>0.3623466282</v>
      </c>
      <c r="M16" s="52">
        <f t="shared" si="7"/>
        <v>0.3654369841</v>
      </c>
      <c r="N16" s="51">
        <f t="shared" si="7"/>
        <v>0.3713801311</v>
      </c>
      <c r="O16" s="53">
        <f t="shared" si="7"/>
        <v>0.3833484675</v>
      </c>
      <c r="P16" s="54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0" customHeight="1">
      <c r="A17" s="22" t="s">
        <v>44</v>
      </c>
      <c r="B17" s="55">
        <f t="shared" ref="B17:O17" si="8">B13*B15*3600*24/1000</f>
        <v>427.1184404</v>
      </c>
      <c r="C17" s="56">
        <f t="shared" si="8"/>
        <v>1213.722075</v>
      </c>
      <c r="D17" s="55">
        <f t="shared" si="8"/>
        <v>85.21781811</v>
      </c>
      <c r="E17" s="56">
        <f t="shared" si="8"/>
        <v>156.1559353</v>
      </c>
      <c r="F17" s="55">
        <f t="shared" si="8"/>
        <v>1093.566563</v>
      </c>
      <c r="G17" s="56">
        <f t="shared" si="8"/>
        <v>191.4023</v>
      </c>
      <c r="H17" s="55">
        <f t="shared" si="8"/>
        <v>1085.626304</v>
      </c>
      <c r="I17" s="56">
        <f t="shared" si="8"/>
        <v>30.88896121</v>
      </c>
      <c r="J17" s="55">
        <f t="shared" si="8"/>
        <v>950.254915</v>
      </c>
      <c r="K17" s="56">
        <f t="shared" si="8"/>
        <v>133.0339747</v>
      </c>
      <c r="L17" s="55">
        <f t="shared" si="8"/>
        <v>684.8589684</v>
      </c>
      <c r="M17" s="56">
        <f t="shared" si="8"/>
        <v>3.738094473</v>
      </c>
      <c r="N17" s="55">
        <f t="shared" si="8"/>
        <v>122.2101215</v>
      </c>
      <c r="O17" s="57">
        <f t="shared" si="8"/>
        <v>101.3382978</v>
      </c>
      <c r="P17" s="45">
        <f>SUM(B17:O17)</f>
        <v>6279.132769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0" customHeight="1">
      <c r="A18" s="33" t="s">
        <v>45</v>
      </c>
      <c r="B18" s="58">
        <f t="shared" ref="B18:O18" si="9">B13/$B$21</f>
        <v>2.048780488</v>
      </c>
      <c r="C18" s="59">
        <f t="shared" si="9"/>
        <v>2.902439024</v>
      </c>
      <c r="D18" s="58">
        <f t="shared" si="9"/>
        <v>0.6829268293</v>
      </c>
      <c r="E18" s="59">
        <f t="shared" si="9"/>
        <v>1.87804878</v>
      </c>
      <c r="F18" s="58">
        <f t="shared" si="9"/>
        <v>2.390243902</v>
      </c>
      <c r="G18" s="59">
        <f t="shared" si="9"/>
        <v>1.536585366</v>
      </c>
      <c r="H18" s="58">
        <f t="shared" si="9"/>
        <v>2.731707317</v>
      </c>
      <c r="I18" s="59">
        <f t="shared" si="9"/>
        <v>0.3414634146</v>
      </c>
      <c r="J18" s="58">
        <f t="shared" si="9"/>
        <v>2.902439024</v>
      </c>
      <c r="K18" s="59">
        <f t="shared" si="9"/>
        <v>2.731707317</v>
      </c>
      <c r="L18" s="58">
        <f t="shared" si="9"/>
        <v>2.390243902</v>
      </c>
      <c r="M18" s="59">
        <f t="shared" si="9"/>
        <v>0.1707317073</v>
      </c>
      <c r="N18" s="58">
        <f t="shared" si="9"/>
        <v>2.902439024</v>
      </c>
      <c r="O18" s="32">
        <f t="shared" si="9"/>
        <v>1.195121951</v>
      </c>
      <c r="P18" s="21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0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 t="s">
        <v>46</v>
      </c>
      <c r="P19" s="62">
        <f>((P13*B33)/B28)^2*P15*100*24</f>
        <v>587.2693149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0" customHeight="1">
      <c r="A20" s="63" t="s">
        <v>47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 t="s">
        <v>48</v>
      </c>
      <c r="P20" s="62">
        <f>P13*B33</f>
        <v>223.7042317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0" customHeight="1">
      <c r="A21" s="37" t="s">
        <v>49</v>
      </c>
      <c r="B21" s="64">
        <v>82.0</v>
      </c>
      <c r="C21" s="60"/>
      <c r="D21" s="65" t="s">
        <v>50</v>
      </c>
      <c r="E21" s="65"/>
      <c r="F21" s="65"/>
      <c r="G21" s="65"/>
      <c r="H21" s="60"/>
      <c r="I21" s="60"/>
      <c r="J21" s="60"/>
      <c r="K21" s="60"/>
      <c r="L21" s="60"/>
      <c r="M21" s="60"/>
      <c r="N21" s="60"/>
      <c r="O21" s="60"/>
      <c r="P21" s="66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0" customHeight="1">
      <c r="A22" s="67" t="s">
        <v>51</v>
      </c>
      <c r="B22" s="68">
        <v>7.5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6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0" customHeight="1">
      <c r="A23" s="69" t="s">
        <v>52</v>
      </c>
      <c r="B23" s="70">
        <f>B22+B21</f>
        <v>89.5</v>
      </c>
      <c r="C23" s="60"/>
      <c r="D23" s="71" t="s">
        <v>53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6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0" customHeight="1">
      <c r="A24" s="72" t="s">
        <v>54</v>
      </c>
      <c r="B24" s="73">
        <v>0.45</v>
      </c>
      <c r="C24" s="60"/>
      <c r="D24" s="74" t="str">
        <f>HYPERLINK("http://johannesheinrich.de/essays/2016/03/oetztaler-radmarathon-mit-welcher-zeit-kann-ich-beim-oetzi-rechnen/","Ötztaler Radmarathon - “Mit welcher Zeit kann ich beim Ötzi rechnen?”")</f>
        <v>Ötztaler Radmarathon - “Mit welcher Zeit kann ich beim Ötzi rechnen?”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6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0" customHeight="1">
      <c r="A25" s="72" t="s">
        <v>55</v>
      </c>
      <c r="B25" s="73">
        <v>0.2800000000000001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6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0" customHeight="1">
      <c r="A26" s="72" t="s">
        <v>56</v>
      </c>
      <c r="B26" s="73">
        <v>0.30000000000000004</v>
      </c>
      <c r="C26" s="60"/>
      <c r="D26" s="71" t="s">
        <v>57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6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0" customHeight="1">
      <c r="A27" s="72" t="s">
        <v>58</v>
      </c>
      <c r="B27" s="75">
        <v>0.0038</v>
      </c>
      <c r="C27" s="60"/>
      <c r="D27" s="74" t="str">
        <f>HYPERLINK("http://bikeboard.de/Board/Oetztaler-Radmarathon-th151367","Ötztaler Radmarathon - Pacing mittels Leistungsmesser")</f>
        <v>Ötztaler Radmarathon - Pacing mittels Leistungsmesser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6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0" customHeight="1">
      <c r="A28" s="76" t="s">
        <v>59</v>
      </c>
      <c r="B28" s="68">
        <v>280.0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6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0" customHeight="1">
      <c r="A29" s="69" t="s">
        <v>60</v>
      </c>
      <c r="B29" s="77">
        <f>B28/B21</f>
        <v>3.414634146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6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0" customHeight="1">
      <c r="A30" s="72" t="s">
        <v>61</v>
      </c>
      <c r="B30" s="75">
        <v>1015.0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6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0" customHeight="1">
      <c r="A31" s="72" t="s">
        <v>62</v>
      </c>
      <c r="B31" s="75">
        <v>20.0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6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0" customHeight="1">
      <c r="A32" s="70" t="s">
        <v>63</v>
      </c>
      <c r="B32" s="78">
        <v>65.0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6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0" customHeight="1">
      <c r="A33" s="79" t="s">
        <v>64</v>
      </c>
      <c r="B33" s="80">
        <v>1.18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6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0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6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0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6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0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6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0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6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6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6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6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6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0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6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0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6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0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6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0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6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0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6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0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6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6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6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6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6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6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6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6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6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6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6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6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6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6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6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6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6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6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6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6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6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6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6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6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6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6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6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6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6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6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6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6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6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6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6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6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6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6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6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6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6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6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6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6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6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6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6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6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6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6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6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6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6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6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6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6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6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6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6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6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6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6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6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6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6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6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6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6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6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6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6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6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6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6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6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6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6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6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6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6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6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6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6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6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6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6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6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6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6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6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6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6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6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6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6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6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6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6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6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6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6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6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6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6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6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6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6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6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6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6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6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6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6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6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6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6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6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6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6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6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6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6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6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6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6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6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6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6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6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6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6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6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6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6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6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6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6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6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6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6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6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6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6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6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6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6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6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6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6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6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6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6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6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6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6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6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6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6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6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6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6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6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6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6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6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6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6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6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6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6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6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6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6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6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6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6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6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6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6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6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6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6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6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6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6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6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6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6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6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6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6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6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6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6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6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6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6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6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6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6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6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6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6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6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6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6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6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6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6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6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6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6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6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6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6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6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6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6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6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6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0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6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0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6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0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6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0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6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0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6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0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6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0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6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0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6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0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6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0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6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0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6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0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6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0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6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0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6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0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6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0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6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0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6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0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6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0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6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0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6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0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6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0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6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0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6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0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6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0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6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0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6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0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6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0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6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0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6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0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6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0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6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0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6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0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6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0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6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0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6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0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6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0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6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0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6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0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6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0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6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0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6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0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6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0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6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0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6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0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6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0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6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0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6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0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6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0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6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0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6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0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6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0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6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0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6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0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6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0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6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0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6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0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6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0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6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0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6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0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6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0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6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0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6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0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6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0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6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0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6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0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6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0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6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0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6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0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6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0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6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0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6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0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6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0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6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0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6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0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6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0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6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0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6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0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6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0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6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0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6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0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6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0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6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0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6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0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6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0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6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0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6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0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6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0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6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0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6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0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6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0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6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0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6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0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6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0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6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0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6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0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6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0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6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0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6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0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6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0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6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0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6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0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6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0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6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0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6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0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6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0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6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0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6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0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6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0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6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0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6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0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6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0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6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0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6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0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6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0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6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0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6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0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6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0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6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0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6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0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6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0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6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0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6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0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6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0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6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0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6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0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6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0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6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0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6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0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6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0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6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0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6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0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6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0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6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0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6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0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6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0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6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0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6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0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6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0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6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0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6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0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6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0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6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0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6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0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6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0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6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0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6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0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6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0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6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0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6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0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6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0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6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0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6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0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6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0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6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0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6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0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6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0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6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0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6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0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6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0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6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0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6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0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6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0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6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0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6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0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6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0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6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0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6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0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6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0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6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0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6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0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6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0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6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0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6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0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6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0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6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0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6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0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6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0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6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0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6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0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6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0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6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0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6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0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6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0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6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0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6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0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6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0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6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0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6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0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6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0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6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0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6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0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6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0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6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0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6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0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6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0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6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0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6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0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6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0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6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0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6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0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6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0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6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0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6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0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6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0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6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0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6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0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6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0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6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0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6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0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6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0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6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0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6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0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6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0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6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0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6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0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6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0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6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0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6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0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6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0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6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0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6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0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6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0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6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0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6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0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6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0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6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0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6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0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6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0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6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0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6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0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6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0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6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0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6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0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6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0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6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0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6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0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6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0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6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0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6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0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6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0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6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0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6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0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6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0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6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0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6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0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6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0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6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0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6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0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6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0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6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0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6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0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6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0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6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0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6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0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6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0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6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0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6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0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6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0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6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0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6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0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6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0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6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0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6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0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6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0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6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0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6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0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6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0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6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0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6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0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6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0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6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0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6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0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6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0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6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0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6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0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6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0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6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0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6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0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6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0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6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0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6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0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6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0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6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0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6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0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6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0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6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0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6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0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6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0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6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0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6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0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6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0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6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0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6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0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6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0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6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0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6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0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6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0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6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0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6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0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6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0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6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0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6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0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6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0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6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0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6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0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6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0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6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0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6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0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6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0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6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0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6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0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6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0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6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0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6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0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6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0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6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0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6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0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6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0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6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0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6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0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6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0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6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0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6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0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6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0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6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0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6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0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6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0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6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0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6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0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6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0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6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0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6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0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6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0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6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0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6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0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6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0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6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0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6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0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6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0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6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0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6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0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6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0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6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0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6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0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6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0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6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0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6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0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6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0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6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0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6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0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6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0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6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0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6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0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6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0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6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0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6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0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6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0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6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0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6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0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6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0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6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0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6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0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6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0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6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0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6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0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6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0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6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0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6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0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6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0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6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0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6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0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6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0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6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0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6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0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6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0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6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0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6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0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6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0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6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0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6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0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6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0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6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0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6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0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6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0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6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0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6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0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6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0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6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0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6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0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6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0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6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0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6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0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6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0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6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0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6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0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6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0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6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0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6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0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6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0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6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0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6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0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6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0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6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0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6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0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6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0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6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0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6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0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6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0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6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0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6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0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6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0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6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0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6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0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6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0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6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0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6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0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6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0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6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0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6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0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6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0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6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0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6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0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6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0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6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0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6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0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6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0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6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0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6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0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6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0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6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0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6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0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6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0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6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0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6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0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6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0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6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0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6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0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6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0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6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0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6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0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6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0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6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0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6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0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6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0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6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0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6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0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6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0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6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0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6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0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6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0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6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0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6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0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6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0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6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0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6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0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6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0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6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0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6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0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6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0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6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0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6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0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6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0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6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0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6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0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6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0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6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0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6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0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6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0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6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0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6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0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6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0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6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0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6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0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6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0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6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0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6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0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6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0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6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0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6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0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6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0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6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0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6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0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6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0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6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0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6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0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6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0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6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0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6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0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6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0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6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0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6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0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6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0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6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0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6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0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6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0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6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0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6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0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6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0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6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0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6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0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6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0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6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0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6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0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6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0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6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0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6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0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6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0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6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0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6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0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6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0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6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0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6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0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6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0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6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0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6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0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6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0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6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0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6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0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6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0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6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0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6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0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6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0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6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0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6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0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6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0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6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0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6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0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6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0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6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0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6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0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6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0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6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0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6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0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6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0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6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0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6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0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6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0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6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0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6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0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6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0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6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0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6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0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6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0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6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0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6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0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6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0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6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0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6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0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6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0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6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0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6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0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6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0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6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0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6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0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6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0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6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0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6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0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6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0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6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0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6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0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6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0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6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0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6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0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6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0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6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0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6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0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6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0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6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0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6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0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6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0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6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0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6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0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6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0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6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0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6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0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6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0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6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0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6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0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6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0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6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0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6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0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6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0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6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0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6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0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6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0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6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0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6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0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6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0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6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0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6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0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6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0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6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0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6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0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6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0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6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0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6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0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6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0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6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0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6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0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6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0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6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0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6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0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6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0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6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0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6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0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6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0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6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0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6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0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6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0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6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0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6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0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6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0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6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0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6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0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6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0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6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0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6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0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6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0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6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0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6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0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6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0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6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0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6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0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6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0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6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0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6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0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6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0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6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0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6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0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6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0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6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0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6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0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6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0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6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0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6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0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6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0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6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0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6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0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6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0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6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0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6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0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6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0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6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0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6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0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6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0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6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0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6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0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6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0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6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0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6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0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6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0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6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0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6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0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6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0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6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0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6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0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6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0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6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0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6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0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6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0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6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0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6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0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6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0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6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0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6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0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6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0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6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0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6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0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6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0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6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0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6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0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6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0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6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0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6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0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6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0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6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0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6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0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6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0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6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0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6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0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6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0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6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0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6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0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6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0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6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0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6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0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6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0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6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0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6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0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6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0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6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0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6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0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6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0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6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0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6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0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6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0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6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0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6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0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6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0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6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0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6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0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6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0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6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0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6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0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6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0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6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0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6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0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6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0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6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0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6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0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6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0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6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0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6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0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6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0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6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0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6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0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6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0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6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0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6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0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6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0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6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0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6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0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6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0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6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0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6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0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6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0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6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0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6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0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6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0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6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0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6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0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6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0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6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0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6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2.0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6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11.29"/>
    <col customWidth="1" min="3" max="26" width="12.71"/>
  </cols>
  <sheetData>
    <row r="1" ht="12.0" customHeight="1">
      <c r="A1" s="81" t="s">
        <v>65</v>
      </c>
      <c r="B1" s="82"/>
    </row>
    <row r="2" ht="12.0" customHeight="1">
      <c r="A2" s="82"/>
      <c r="B2" s="82"/>
    </row>
    <row r="3" ht="12.0" customHeight="1">
      <c r="A3" s="82"/>
      <c r="B3" s="82">
        <v>1.0</v>
      </c>
      <c r="C3" s="82">
        <v>2.0</v>
      </c>
      <c r="D3" s="82">
        <v>3.0</v>
      </c>
      <c r="E3" s="82">
        <v>4.0</v>
      </c>
      <c r="F3" s="82">
        <v>5.0</v>
      </c>
      <c r="G3" s="82">
        <v>6.0</v>
      </c>
      <c r="H3" s="82">
        <v>7.0</v>
      </c>
      <c r="I3" s="82">
        <v>8.0</v>
      </c>
      <c r="J3" s="82">
        <v>9.0</v>
      </c>
      <c r="K3" s="82">
        <v>10.0</v>
      </c>
      <c r="L3" s="82">
        <v>11.0</v>
      </c>
      <c r="M3" s="82">
        <v>12.0</v>
      </c>
      <c r="N3" s="82">
        <v>13.0</v>
      </c>
      <c r="O3" s="82">
        <v>14.0</v>
      </c>
    </row>
    <row r="4" ht="12.0" customHeight="1">
      <c r="A4" s="82" t="s">
        <v>66</v>
      </c>
      <c r="B4" s="83">
        <f t="shared" ref="B4:O4" si="1">B46/0.277778</f>
        <v>43.75442087</v>
      </c>
      <c r="C4" s="83">
        <f t="shared" si="1"/>
        <v>13.34203302</v>
      </c>
      <c r="D4" s="83">
        <f t="shared" si="1"/>
        <v>59.61570142</v>
      </c>
      <c r="E4" s="83">
        <f t="shared" si="1"/>
        <v>32.30770569</v>
      </c>
      <c r="F4" s="83">
        <f t="shared" si="1"/>
        <v>24.13153519</v>
      </c>
      <c r="G4" s="83">
        <f t="shared" si="1"/>
        <v>43.84273334</v>
      </c>
      <c r="H4" s="83">
        <f t="shared" si="1"/>
        <v>11.29051494</v>
      </c>
      <c r="I4" s="83">
        <f t="shared" si="1"/>
        <v>65.26603424</v>
      </c>
      <c r="J4" s="83">
        <f t="shared" si="1"/>
        <v>13.16413081</v>
      </c>
      <c r="K4" s="83">
        <f t="shared" si="1"/>
        <v>27.27724258</v>
      </c>
      <c r="L4" s="83">
        <f t="shared" si="1"/>
        <v>10.30285113</v>
      </c>
      <c r="M4" s="83">
        <f t="shared" si="1"/>
        <v>70.1105876</v>
      </c>
      <c r="N4" s="83">
        <f t="shared" si="1"/>
        <v>13.32066428</v>
      </c>
      <c r="O4" s="83">
        <f t="shared" si="1"/>
        <v>57.79137926</v>
      </c>
    </row>
    <row r="5" ht="12.0" customHeight="1">
      <c r="A5" s="82"/>
      <c r="B5" s="82"/>
    </row>
    <row r="6" ht="12.0" customHeight="1">
      <c r="A6" s="82" t="s">
        <v>67</v>
      </c>
      <c r="B6" s="83">
        <f>IF(B7&lt;0,'Ötztaler Pacing'!$B$26,IF(B7&lt;0.025,'Ötztaler Pacing'!$B$25,'Ötztaler Pacing'!$B$24))</f>
        <v>0.3</v>
      </c>
      <c r="C6" s="83">
        <f>IF(C7&lt;0,'Ötztaler Pacing'!$B$26,IF(C7&lt;0.025,'Ötztaler Pacing'!$B$25,'Ötztaler Pacing'!$B$24))</f>
        <v>0.45</v>
      </c>
      <c r="D6" s="83">
        <f>IF(D7&lt;0,'Ötztaler Pacing'!$B$26,IF(D7&lt;0.025,'Ötztaler Pacing'!$B$25,'Ötztaler Pacing'!$B$24))</f>
        <v>0.3</v>
      </c>
      <c r="E6" s="83">
        <f>IF(E7&lt;0,'Ötztaler Pacing'!$B$26,IF(E7&lt;0.025,'Ötztaler Pacing'!$B$25,'Ötztaler Pacing'!$B$24))</f>
        <v>0.3</v>
      </c>
      <c r="F6" s="83">
        <f>IF(F7&lt;0,'Ötztaler Pacing'!$B$26,IF(F7&lt;0.025,'Ötztaler Pacing'!$B$25,'Ötztaler Pacing'!$B$24))</f>
        <v>0.28</v>
      </c>
      <c r="G6" s="83">
        <f>IF(G7&lt;0,'Ötztaler Pacing'!$B$26,IF(G7&lt;0.025,'Ötztaler Pacing'!$B$25,'Ötztaler Pacing'!$B$24))</f>
        <v>0.3</v>
      </c>
      <c r="H6" s="83">
        <f>IF(H7&lt;0,'Ötztaler Pacing'!$B$26,IF(H7&lt;0.025,'Ötztaler Pacing'!$B$25,'Ötztaler Pacing'!$B$24))</f>
        <v>0.45</v>
      </c>
      <c r="I6" s="83">
        <f>IF(I7&lt;0,'Ötztaler Pacing'!$B$26,IF(I7&lt;0.025,'Ötztaler Pacing'!$B$25,'Ötztaler Pacing'!$B$24))</f>
        <v>0.3</v>
      </c>
      <c r="J6" s="83">
        <f>IF(J7&lt;0,'Ötztaler Pacing'!$B$26,IF(J7&lt;0.025,'Ötztaler Pacing'!$B$25,'Ötztaler Pacing'!$B$24))</f>
        <v>0.45</v>
      </c>
      <c r="K6" s="83">
        <f>IF(K7&lt;0,'Ötztaler Pacing'!$B$26,IF(K7&lt;0.025,'Ötztaler Pacing'!$B$25,'Ötztaler Pacing'!$B$24))</f>
        <v>0.28</v>
      </c>
      <c r="L6" s="83">
        <f>IF(L7&lt;0,'Ötztaler Pacing'!$B$26,IF(L7&lt;0.025,'Ötztaler Pacing'!$B$25,'Ötztaler Pacing'!$B$24))</f>
        <v>0.45</v>
      </c>
      <c r="M6" s="83">
        <f>IF(M7&lt;0,'Ötztaler Pacing'!$B$26,IF(M7&lt;0.025,'Ötztaler Pacing'!$B$25,'Ötztaler Pacing'!$B$24))</f>
        <v>0.3</v>
      </c>
      <c r="N6" s="83">
        <f>IF(N7&lt;0,'Ötztaler Pacing'!$B$26,IF(N7&lt;0.025,'Ötztaler Pacing'!$B$25,'Ötztaler Pacing'!$B$24))</f>
        <v>0.45</v>
      </c>
      <c r="O6" s="83">
        <f>IF(O7&lt;0,'Ötztaler Pacing'!$B$26,IF(O7&lt;0.025,'Ötztaler Pacing'!$B$25,'Ötztaler Pacing'!$B$24))</f>
        <v>0.3</v>
      </c>
    </row>
    <row r="7" ht="12.0" customHeight="1">
      <c r="A7" s="82" t="s">
        <v>68</v>
      </c>
      <c r="B7" s="84">
        <f>'Ötztaler Pacing'!B$11</f>
        <v>-0.01834951456</v>
      </c>
      <c r="C7" s="84">
        <f>'Ötztaler Pacing'!C$11</f>
        <v>0.06513227513</v>
      </c>
      <c r="D7" s="84">
        <f>'Ötztaler Pacing'!D$11</f>
        <v>-0.05619047619</v>
      </c>
      <c r="E7" s="84">
        <f>'Ötztaler Pacing'!E$11</f>
        <v>-0.0007692307692</v>
      </c>
      <c r="F7" s="84">
        <f>'Ötztaler Pacing'!F$11</f>
        <v>0.02090909091</v>
      </c>
      <c r="G7" s="84">
        <f>'Ötztaler Pacing'!G$11</f>
        <v>-0.02243243243</v>
      </c>
      <c r="H7" s="84">
        <f>'Ötztaler Pacing'!H$11</f>
        <v>0.07453947368</v>
      </c>
      <c r="I7" s="84">
        <f>'Ötztaler Pacing'!I$11</f>
        <v>-0.06945</v>
      </c>
      <c r="J7" s="84">
        <f>'Ötztaler Pacing'!J$11</f>
        <v>0.06623287671</v>
      </c>
      <c r="K7" s="84">
        <f>'Ötztaler Pacing'!K$11</f>
        <v>0.01888888889</v>
      </c>
      <c r="L7" s="84">
        <f>'Ötztaler Pacing'!L$11</f>
        <v>0.0717</v>
      </c>
      <c r="M7" s="84">
        <f>'Ötztaler Pacing'!M$11</f>
        <v>-0.08076923077</v>
      </c>
      <c r="N7" s="84">
        <f>'Ötztaler Pacing'!N$11</f>
        <v>0.06526315789</v>
      </c>
      <c r="O7" s="84">
        <f>'Ötztaler Pacing'!O$11</f>
        <v>-0.04969879518</v>
      </c>
    </row>
    <row r="8" ht="12.0" customHeight="1">
      <c r="A8" s="82" t="s">
        <v>69</v>
      </c>
      <c r="B8" s="82">
        <v>15.0</v>
      </c>
      <c r="C8" s="82">
        <v>15.0</v>
      </c>
      <c r="D8" s="82">
        <v>15.0</v>
      </c>
      <c r="E8" s="82">
        <v>15.0</v>
      </c>
      <c r="F8" s="82">
        <v>15.0</v>
      </c>
      <c r="G8" s="82">
        <v>15.0</v>
      </c>
      <c r="H8" s="82">
        <v>15.0</v>
      </c>
      <c r="I8" s="82">
        <v>15.0</v>
      </c>
      <c r="J8" s="82">
        <v>15.0</v>
      </c>
      <c r="K8" s="82">
        <v>15.0</v>
      </c>
      <c r="L8" s="82">
        <v>15.0</v>
      </c>
      <c r="M8" s="82">
        <v>15.0</v>
      </c>
      <c r="N8" s="82">
        <v>15.0</v>
      </c>
      <c r="O8" s="82">
        <v>15.0</v>
      </c>
    </row>
    <row r="9" ht="12.0" customHeight="1">
      <c r="A9" s="82" t="s">
        <v>70</v>
      </c>
      <c r="B9" s="85">
        <f>B8*(0.5*'Air Density Parameter (nichts ä'!$B$21*'Section Parameter (nichts änder'!B$6*B8^2+'Ötztaler Pacing'!$B$23*4.448*2.205*('Ötztaler Pacing'!$B$27+'Section Parameter (nichts änder'!B$7))-'Ötztaler Pacing'!B$13</f>
        <v>248.0304439</v>
      </c>
      <c r="C9" s="85">
        <f>C8*(0.5*'Air Density Parameter (nichts ä'!$B$21*'Section Parameter (nichts änder'!C$6*C8^2+'Ötztaler Pacing'!$B$23*4.448*2.205*('Ötztaler Pacing'!$B$27+'Section Parameter (nichts änder'!C$7))-'Ötztaler Pacing'!C$13</f>
        <v>1581.039407</v>
      </c>
      <c r="D9" s="85">
        <f>D8*(0.5*'Air Density Parameter (nichts ä'!$B$21*'Section Parameter (nichts änder'!D$6*D8^2+'Ötztaler Pacing'!$B$23*4.448*2.205*('Ötztaler Pacing'!$B$27+'Section Parameter (nichts änder'!D$7))-'Ötztaler Pacing'!D$13</f>
        <v>-138.2224514</v>
      </c>
      <c r="E9" s="85">
        <f>E8*(0.5*'Air Density Parameter (nichts ä'!$B$21*'Section Parameter (nichts änder'!E$6*E8^2+'Ötztaler Pacing'!$B$23*4.448*2.205*('Ötztaler Pacing'!$B$27+'Section Parameter (nichts änder'!E$7))-'Ötztaler Pacing'!E$13</f>
        <v>493.5104837</v>
      </c>
      <c r="F9" s="85">
        <f>F8*(0.5*'Air Density Parameter (nichts ä'!$B$21*'Section Parameter (nichts änder'!F$6*F8^2+'Ötztaler Pacing'!$B$23*4.448*2.205*('Ötztaler Pacing'!$B$27+'Section Parameter (nichts änder'!F$7))-'Ötztaler Pacing'!F$13</f>
        <v>696.4425403</v>
      </c>
      <c r="G9" s="85">
        <f>G8*(0.5*'Air Density Parameter (nichts ä'!$B$21*'Section Parameter (nichts änder'!G$6*G8^2+'Ötztaler Pacing'!$B$23*4.448*2.205*('Ötztaler Pacing'!$B$27+'Section Parameter (nichts änder'!G$7))-'Ötztaler Pacing'!G$13</f>
        <v>236.2705615</v>
      </c>
      <c r="H9" s="85">
        <f>H8*(0.5*'Air Density Parameter (nichts ä'!$B$21*'Section Parameter (nichts änder'!H$6*H8^2+'Ötztaler Pacing'!$B$23*4.448*2.205*('Ötztaler Pacing'!$B$27+'Section Parameter (nichts änder'!H$7))-'Ötztaler Pacing'!H$13</f>
        <v>1718.904227</v>
      </c>
      <c r="I9" s="85">
        <f>I8*(0.5*'Air Density Parameter (nichts ä'!$B$21*'Section Parameter (nichts änder'!I$6*I8^2+'Ötztaler Pacing'!$B$23*4.448*2.205*('Ötztaler Pacing'!$B$27+'Section Parameter (nichts änder'!I$7))-'Ötztaler Pacing'!I$13</f>
        <v>-284.8109355</v>
      </c>
      <c r="J9" s="85">
        <f>J8*(0.5*'Air Density Parameter (nichts ä'!$B$21*'Section Parameter (nichts änder'!J$6*J8^2+'Ötztaler Pacing'!$B$23*4.448*2.205*('Ötztaler Pacing'!$B$27+'Section Parameter (nichts änder'!J$7))-'Ötztaler Pacing'!J$13</f>
        <v>1595.531056</v>
      </c>
      <c r="K9" s="85">
        <f>K8*(0.5*'Air Density Parameter (nichts ä'!$B$21*'Section Parameter (nichts änder'!K$6*K8^2+'Ötztaler Pacing'!$B$23*4.448*2.205*('Ötztaler Pacing'!$B$27+'Section Parameter (nichts änder'!K$7))-'Ötztaler Pacing'!K$13</f>
        <v>641.8424893</v>
      </c>
      <c r="L9" s="85">
        <f>L8*(0.5*'Air Density Parameter (nichts ä'!$B$21*'Section Parameter (nichts änder'!L$6*L8^2+'Ötztaler Pacing'!$B$23*4.448*2.205*('Ötztaler Pacing'!$B$27+'Section Parameter (nichts änder'!L$7))-'Ötztaler Pacing'!L$13</f>
        <v>1709.516806</v>
      </c>
      <c r="M9" s="85">
        <f>M8*(0.5*'Air Density Parameter (nichts ä'!$B$21*'Section Parameter (nichts änder'!M$6*M8^2+'Ötztaler Pacing'!$B$23*4.448*2.205*('Ötztaler Pacing'!$B$27+'Section Parameter (nichts änder'!M$7))-'Ötztaler Pacing'!M$13</f>
        <v>-419.8515323</v>
      </c>
      <c r="N9" s="85">
        <f>N8*(0.5*'Air Density Parameter (nichts ä'!$B$21*'Section Parameter (nichts änder'!N$6*N8^2+'Ötztaler Pacing'!$B$23*4.448*2.205*('Ötztaler Pacing'!$B$27+'Section Parameter (nichts änder'!N$7))-'Ötztaler Pacing'!N$13</f>
        <v>1582.762744</v>
      </c>
      <c r="O9" s="85">
        <f>O8*(0.5*'Air Density Parameter (nichts ä'!$B$21*'Section Parameter (nichts änder'!O$6*O8^2+'Ötztaler Pacing'!$B$23*4.448*2.205*('Ötztaler Pacing'!$B$27+'Section Parameter (nichts änder'!O$7))-'Ötztaler Pacing'!O$13</f>
        <v>-94.74632395</v>
      </c>
    </row>
    <row r="10" ht="12.0" customHeight="1">
      <c r="A10" s="82" t="s">
        <v>71</v>
      </c>
      <c r="B10" s="85">
        <f>0.5*'Air Density Parameter (nichts ä'!$B$21*'Section Parameter (nichts änder'!B$6*3*B8^2+'Ötztaler Pacing'!$B$23*4.448*2.205*('Ötztaler Pacing'!$B$27+'Section Parameter (nichts änder'!B$7)</f>
        <v>108.7492654</v>
      </c>
      <c r="C10" s="85">
        <f>0.5*'Air Density Parameter (nichts ä'!$B$21*'Section Parameter (nichts änder'!C$6*3*C8^2+'Ötztaler Pacing'!$B$23*4.448*2.205*('Ötztaler Pacing'!$B$27+'Section Parameter (nichts änder'!C$7)</f>
        <v>242.7901476</v>
      </c>
      <c r="D10" s="85">
        <f>0.5*'Air Density Parameter (nichts ä'!$B$21*'Section Parameter (nichts änder'!D$6*3*D8^2+'Ötztaler Pacing'!$B$23*4.448*2.205*('Ötztaler Pacing'!$B$27+'Section Parameter (nichts änder'!D$7)</f>
        <v>75.53240575</v>
      </c>
      <c r="E10" s="85">
        <f>0.5*'Air Density Parameter (nichts ä'!$B$21*'Section Parameter (nichts änder'!E$6*3*E8^2+'Ötztaler Pacing'!$B$23*4.448*2.205*('Ötztaler Pacing'!$B$27+'Section Parameter (nichts änder'!E$7)</f>
        <v>124.1812681</v>
      </c>
      <c r="F10" s="85">
        <f>0.5*'Air Density Parameter (nichts ä'!$B$21*'Section Parameter (nichts änder'!F$6*3*F8^2+'Ötztaler Pacing'!$B$23*4.448*2.205*('Ötztaler Pacing'!$B$27+'Section Parameter (nichts änder'!F$7)</f>
        <v>135.109145</v>
      </c>
      <c r="G10" s="85">
        <f>0.5*'Air Density Parameter (nichts ä'!$B$21*'Section Parameter (nichts änder'!G$6*3*G8^2+'Ötztaler Pacing'!$B$23*4.448*2.205*('Ötztaler Pacing'!$B$27+'Section Parameter (nichts änder'!G$7)</f>
        <v>105.1652733</v>
      </c>
      <c r="H10" s="85">
        <f>0.5*'Air Density Parameter (nichts ä'!$B$21*'Section Parameter (nichts änder'!H$6*3*H8^2+'Ötztaler Pacing'!$B$23*4.448*2.205*('Ötztaler Pacing'!$B$27+'Section Parameter (nichts änder'!H$7)</f>
        <v>251.0478023</v>
      </c>
      <c r="I10" s="85">
        <f>0.5*'Air Density Parameter (nichts ä'!$B$21*'Section Parameter (nichts änder'!I$6*3*I8^2+'Ötztaler Pacing'!$B$23*4.448*2.205*('Ötztaler Pacing'!$B$27+'Section Parameter (nichts änder'!I$7)</f>
        <v>63.89317348</v>
      </c>
      <c r="J10" s="85">
        <f>0.5*'Air Density Parameter (nichts ä'!$B$21*'Section Parameter (nichts änder'!J$6*3*J8^2+'Ötztaler Pacing'!$B$23*4.448*2.205*('Ötztaler Pacing'!$B$27+'Section Parameter (nichts änder'!J$7)</f>
        <v>243.7562575</v>
      </c>
      <c r="K10" s="85">
        <f>0.5*'Air Density Parameter (nichts ä'!$B$21*'Section Parameter (nichts änder'!K$6*3*K8^2+'Ötztaler Pacing'!$B$23*4.448*2.205*('Ötztaler Pacing'!$B$27+'Section Parameter (nichts änder'!K$7)</f>
        <v>133.3358083</v>
      </c>
      <c r="L10" s="85">
        <f>0.5*'Air Density Parameter (nichts ä'!$B$21*'Section Parameter (nichts änder'!L$6*3*L8^2+'Ötztaler Pacing'!$B$23*4.448*2.205*('Ötztaler Pacing'!$B$27+'Section Parameter (nichts änder'!L$7)</f>
        <v>248.5553075</v>
      </c>
      <c r="M10" s="85">
        <f>0.5*'Air Density Parameter (nichts ä'!$B$21*'Section Parameter (nichts änder'!M$6*3*M8^2+'Ötztaler Pacing'!$B$23*4.448*2.205*('Ötztaler Pacing'!$B$27+'Section Parameter (nichts änder'!M$7)</f>
        <v>53.95713369</v>
      </c>
      <c r="N10" s="85">
        <f>0.5*'Air Density Parameter (nichts ä'!$B$21*'Section Parameter (nichts änder'!N$6*3*N8^2+'Ötztaler Pacing'!$B$23*4.448*2.205*('Ötztaler Pacing'!$B$27+'Section Parameter (nichts änder'!N$7)</f>
        <v>242.9050367</v>
      </c>
      <c r="O10" s="85">
        <f>0.5*'Air Density Parameter (nichts ä'!$B$21*'Section Parameter (nichts änder'!O$6*3*O8^2+'Ötztaler Pacing'!$B$23*4.448*2.205*('Ötztaler Pacing'!$B$27+'Section Parameter (nichts änder'!O$7)</f>
        <v>81.23081425</v>
      </c>
    </row>
    <row r="11" ht="12.0" customHeight="1">
      <c r="A11" s="82" t="s">
        <v>72</v>
      </c>
      <c r="B11" s="85">
        <f t="shared" ref="B11:O11" si="2">B8-B9/B10</f>
        <v>12.71924488</v>
      </c>
      <c r="C11" s="85">
        <f t="shared" si="2"/>
        <v>8.488041328</v>
      </c>
      <c r="D11" s="85">
        <f t="shared" si="2"/>
        <v>16.82997549</v>
      </c>
      <c r="E11" s="85">
        <f t="shared" si="2"/>
        <v>11.02588626</v>
      </c>
      <c r="F11" s="85">
        <f t="shared" si="2"/>
        <v>9.845333822</v>
      </c>
      <c r="G11" s="85">
        <f t="shared" si="2"/>
        <v>12.75334049</v>
      </c>
      <c r="H11" s="85">
        <f t="shared" si="2"/>
        <v>8.153079964</v>
      </c>
      <c r="I11" s="85">
        <f t="shared" si="2"/>
        <v>19.45761135</v>
      </c>
      <c r="J11" s="85">
        <f t="shared" si="2"/>
        <v>8.454399603</v>
      </c>
      <c r="K11" s="85">
        <f t="shared" si="2"/>
        <v>10.18627068</v>
      </c>
      <c r="L11" s="85">
        <f t="shared" si="2"/>
        <v>8.12218748</v>
      </c>
      <c r="M11" s="85">
        <f t="shared" si="2"/>
        <v>22.78120526</v>
      </c>
      <c r="N11" s="85">
        <f t="shared" si="2"/>
        <v>8.484026658</v>
      </c>
      <c r="O11" s="85">
        <f t="shared" si="2"/>
        <v>16.16638402</v>
      </c>
    </row>
    <row r="12" ht="12.0" customHeight="1">
      <c r="A12" s="82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ht="12.0" customHeight="1">
      <c r="A13" s="82" t="s">
        <v>73</v>
      </c>
      <c r="B13" s="85">
        <f t="shared" ref="B13:O13" si="3">B11</f>
        <v>12.71924488</v>
      </c>
      <c r="C13" s="85">
        <f t="shared" si="3"/>
        <v>8.488041328</v>
      </c>
      <c r="D13" s="85">
        <f t="shared" si="3"/>
        <v>16.82997549</v>
      </c>
      <c r="E13" s="85">
        <f t="shared" si="3"/>
        <v>11.02588626</v>
      </c>
      <c r="F13" s="85">
        <f t="shared" si="3"/>
        <v>9.845333822</v>
      </c>
      <c r="G13" s="85">
        <f t="shared" si="3"/>
        <v>12.75334049</v>
      </c>
      <c r="H13" s="85">
        <f t="shared" si="3"/>
        <v>8.153079964</v>
      </c>
      <c r="I13" s="85">
        <f t="shared" si="3"/>
        <v>19.45761135</v>
      </c>
      <c r="J13" s="85">
        <f t="shared" si="3"/>
        <v>8.454399603</v>
      </c>
      <c r="K13" s="85">
        <f t="shared" si="3"/>
        <v>10.18627068</v>
      </c>
      <c r="L13" s="85">
        <f t="shared" si="3"/>
        <v>8.12218748</v>
      </c>
      <c r="M13" s="85">
        <f t="shared" si="3"/>
        <v>22.78120526</v>
      </c>
      <c r="N13" s="85">
        <f t="shared" si="3"/>
        <v>8.484026658</v>
      </c>
      <c r="O13" s="85">
        <f t="shared" si="3"/>
        <v>16.16638402</v>
      </c>
    </row>
    <row r="14" ht="12.0" customHeight="1">
      <c r="A14" s="82" t="s">
        <v>70</v>
      </c>
      <c r="B14" s="85">
        <f>B13*(0.5*'Air Density Parameter (nichts ä'!$B$21*'Section Parameter (nichts änder'!B$6*B13^2+'Ötztaler Pacing'!$B$23*4.448*2.205*('Ötztaler Pacing'!$B$27+'Section Parameter (nichts änder'!B$7))-'Ötztaler Pacing'!B$13</f>
        <v>40.00625728</v>
      </c>
      <c r="C14" s="85">
        <f>C13*(0.5*'Air Density Parameter (nichts ä'!$B$21*'Section Parameter (nichts änder'!C$6*C13^2+'Ötztaler Pacing'!$B$23*4.448*2.205*('Ötztaler Pacing'!$B$27+'Section Parameter (nichts änder'!C$7))-'Ötztaler Pacing'!C$13</f>
        <v>440.7449855</v>
      </c>
      <c r="D14" s="85">
        <f>D13*(0.5*'Air Density Parameter (nichts ä'!$B$21*'Section Parameter (nichts änder'!D$6*D13^2+'Ötztaler Pacing'!$B$23*4.448*2.205*('Ötztaler Pacing'!$B$27+'Section Parameter (nichts änder'!D$7))-'Ötztaler Pacing'!D$13</f>
        <v>28.2332918</v>
      </c>
      <c r="E14" s="85">
        <f>E13*(0.5*'Air Density Parameter (nichts ä'!$B$21*'Section Parameter (nichts änder'!E$6*E13^2+'Ötztaler Pacing'!$B$23*4.448*2.205*('Ötztaler Pacing'!$B$27+'Section Parameter (nichts änder'!E$7))-'Ötztaler Pacing'!E$13</f>
        <v>116.650229</v>
      </c>
      <c r="F14" s="85">
        <f>F13*(0.5*'Air Density Parameter (nichts ä'!$B$21*'Section Parameter (nichts änder'!F$6*F13^2+'Ötztaler Pacing'!$B$23*4.448*2.205*('Ötztaler Pacing'!$B$27+'Section Parameter (nichts änder'!F$7))-'Ötztaler Pacing'!F$13</f>
        <v>177.8944405</v>
      </c>
      <c r="G14" s="85">
        <f>G13*(0.5*'Air Density Parameter (nichts ä'!$B$21*'Section Parameter (nichts änder'!G$6*G13^2+'Ötztaler Pacing'!$B$23*4.448*2.205*('Ötztaler Pacing'!$B$27+'Section Parameter (nichts änder'!G$7))-'Ötztaler Pacing'!G$13</f>
        <v>38.85005251</v>
      </c>
      <c r="H14" s="85">
        <f>H13*(0.5*'Air Density Parameter (nichts ä'!$B$21*'Section Parameter (nichts änder'!H$6*H13^2+'Ötztaler Pacing'!$B$23*4.448*2.205*('Ötztaler Pacing'!$B$27+'Section Parameter (nichts änder'!H$7))-'Ötztaler Pacing'!H$13</f>
        <v>483.0125475</v>
      </c>
      <c r="I14" s="85">
        <f>I13*(0.5*'Air Density Parameter (nichts ä'!$B$21*'Section Parameter (nichts änder'!I$6*I13^2+'Ötztaler Pacing'!$B$23*4.448*2.205*('Ötztaler Pacing'!$B$27+'Section Parameter (nichts änder'!I$7))-'Ötztaler Pacing'!I$13</f>
        <v>176.9231156</v>
      </c>
      <c r="J14" s="85">
        <f>J13*(0.5*'Air Density Parameter (nichts ä'!$B$21*'Section Parameter (nichts änder'!J$6*J13^2+'Ötztaler Pacing'!$B$23*4.448*2.205*('Ötztaler Pacing'!$B$27+'Section Parameter (nichts änder'!J$7))-'Ötztaler Pacing'!J$13</f>
        <v>444.9214156</v>
      </c>
      <c r="K14" s="85">
        <f>K13*(0.5*'Air Density Parameter (nichts ä'!$B$21*'Section Parameter (nichts änder'!K$6*K13^2+'Ötztaler Pacing'!$B$23*4.448*2.205*('Ötztaler Pacing'!$B$27+'Section Parameter (nichts änder'!K$7))-'Ötztaler Pacing'!K$13</f>
        <v>156.4677553</v>
      </c>
      <c r="L14" s="85">
        <f>L13*(0.5*'Air Density Parameter (nichts ä'!$B$21*'Section Parameter (nichts änder'!L$6*L13^2+'Ötztaler Pacing'!$B$23*4.448*2.205*('Ötztaler Pacing'!$B$27+'Section Parameter (nichts änder'!L$7))-'Ötztaler Pacing'!L$13</f>
        <v>486.9863383</v>
      </c>
      <c r="M14" s="85">
        <f>M13*(0.5*'Air Density Parameter (nichts ä'!$B$21*'Section Parameter (nichts änder'!M$6*M13^2+'Ötztaler Pacing'!$B$23*4.448*2.205*('Ötztaler Pacing'!$B$27+'Section Parameter (nichts änder'!M$7))-'Ötztaler Pacing'!M$13</f>
        <v>575.3340603</v>
      </c>
      <c r="N14" s="85">
        <f>N13*(0.5*'Air Density Parameter (nichts ä'!$B$21*'Section Parameter (nichts änder'!N$6*N13^2+'Ötztaler Pacing'!$B$23*4.448*2.205*('Ötztaler Pacing'!$B$27+'Section Parameter (nichts änder'!N$7))-'Ötztaler Pacing'!N$13</f>
        <v>441.2425674</v>
      </c>
      <c r="O14" s="85">
        <f>O13*(0.5*'Air Density Parameter (nichts ä'!$B$21*'Section Parameter (nichts änder'!O$6*O13^2+'Ötztaler Pacing'!$B$23*4.448*2.205*('Ötztaler Pacing'!$B$27+'Section Parameter (nichts änder'!O$7))-'Ötztaler Pacing'!O$13</f>
        <v>11.30722472</v>
      </c>
    </row>
    <row r="15" ht="12.0" customHeight="1">
      <c r="A15" s="82" t="s">
        <v>71</v>
      </c>
      <c r="B15" s="85">
        <f>0.5*'Air Density Parameter (nichts ä'!$B$21*'Section Parameter (nichts änder'!B$6*3*B13^2+'Ötztaler Pacing'!$B$23*4.448*2.205*('Ötztaler Pacing'!$B$27+'Section Parameter (nichts änder'!B$7)</f>
        <v>74.60416869</v>
      </c>
      <c r="C15" s="85">
        <f>0.5*'Air Density Parameter (nichts ä'!$B$21*'Section Parameter (nichts änder'!C$6*3*C13^2+'Ötztaler Pacing'!$B$23*4.448*2.205*('Ötztaler Pacing'!$B$27+'Section Parameter (nichts änder'!C$7)</f>
        <v>118.8768282</v>
      </c>
      <c r="D15" s="85">
        <f>0.5*'Air Density Parameter (nichts ä'!$B$21*'Section Parameter (nichts änder'!D$6*3*D13^2+'Ötztaler Pacing'!$B$23*4.448*2.205*('Ötztaler Pacing'!$B$27+'Section Parameter (nichts änder'!D$7)</f>
        <v>106.9917649</v>
      </c>
      <c r="E15" s="85">
        <f>0.5*'Air Density Parameter (nichts ä'!$B$21*'Section Parameter (nichts änder'!E$6*3*E13^2+'Ötztaler Pacing'!$B$23*4.448*2.205*('Ötztaler Pacing'!$B$27+'Section Parameter (nichts änder'!E$7)</f>
        <v>68.31957249</v>
      </c>
      <c r="F15" s="85">
        <f>0.5*'Air Density Parameter (nichts ä'!$B$21*'Section Parameter (nichts änder'!F$6*3*F13^2+'Ötztaler Pacing'!$B$23*4.448*2.205*('Ötztaler Pacing'!$B$27+'Section Parameter (nichts änder'!F$7)</f>
        <v>70.55108787</v>
      </c>
      <c r="G15" s="85">
        <f>0.5*'Air Density Parameter (nichts ä'!$B$21*'Section Parameter (nichts änder'!G$6*3*G13^2+'Ötztaler Pacing'!$B$23*4.448*2.205*('Ötztaler Pacing'!$B$27+'Section Parameter (nichts änder'!G$7)</f>
        <v>71.48924881</v>
      </c>
      <c r="H15" s="85">
        <f>0.5*'Air Density Parameter (nichts ä'!$B$21*'Section Parameter (nichts änder'!H$6*3*H13^2+'Ötztaler Pacing'!$B$23*4.448*2.205*('Ötztaler Pacing'!$B$27+'Section Parameter (nichts änder'!H$7)</f>
        <v>122.6186604</v>
      </c>
      <c r="I15" s="85">
        <f>0.5*'Air Density Parameter (nichts ä'!$B$21*'Section Parameter (nichts änder'!I$6*3*I13^2+'Ötztaler Pacing'!$B$23*4.448*2.205*('Ötztaler Pacing'!$B$27+'Section Parameter (nichts änder'!I$7)</f>
        <v>146.8506749</v>
      </c>
      <c r="J15" s="85">
        <f>0.5*'Air Density Parameter (nichts ä'!$B$21*'Section Parameter (nichts änder'!J$6*3*J13^2+'Ötztaler Pacing'!$B$23*4.448*2.205*('Ötztaler Pacing'!$B$27+'Section Parameter (nichts änder'!J$7)</f>
        <v>119.3811808</v>
      </c>
      <c r="K15" s="85">
        <f>0.5*'Air Density Parameter (nichts ä'!$B$21*'Section Parameter (nichts änder'!K$6*3*K13^2+'Ötztaler Pacing'!$B$23*4.448*2.205*('Ötztaler Pacing'!$B$27+'Section Parameter (nichts änder'!K$7)</f>
        <v>72.22041616</v>
      </c>
      <c r="L15" s="85">
        <f>0.5*'Air Density Parameter (nichts ä'!$B$21*'Section Parameter (nichts änder'!L$6*3*L13^2+'Ötztaler Pacing'!$B$23*4.448*2.205*('Ötztaler Pacing'!$B$27+'Section Parameter (nichts änder'!L$7)</f>
        <v>119.7188412</v>
      </c>
      <c r="M15" s="85">
        <f>0.5*'Air Density Parameter (nichts ä'!$B$21*'Section Parameter (nichts änder'!M$6*3*M13^2+'Ötztaler Pacing'!$B$23*4.448*2.205*('Ötztaler Pacing'!$B$27+'Section Parameter (nichts änder'!M$7)</f>
        <v>212.7353701</v>
      </c>
      <c r="N15" s="85">
        <f>0.5*'Air Density Parameter (nichts ä'!$B$21*'Section Parameter (nichts änder'!N$6*3*N13^2+'Ötztaler Pacing'!$B$23*4.448*2.205*('Ötztaler Pacing'!$B$27+'Section Parameter (nichts änder'!N$7)</f>
        <v>118.9365166</v>
      </c>
      <c r="O15" s="85">
        <f>0.5*'Air Density Parameter (nichts ä'!$B$21*'Section Parameter (nichts änder'!O$6*3*O13^2+'Ötztaler Pacing'!$B$23*4.448*2.205*('Ötztaler Pacing'!$B$27+'Section Parameter (nichts änder'!O$7)</f>
        <v>100.8642486</v>
      </c>
    </row>
    <row r="16" ht="12.0" customHeight="1">
      <c r="A16" s="82" t="s">
        <v>74</v>
      </c>
      <c r="B16" s="85">
        <f t="shared" ref="B16:O16" si="4">B13-B14/B15</f>
        <v>12.18299794</v>
      </c>
      <c r="C16" s="85">
        <f t="shared" si="4"/>
        <v>4.780464399</v>
      </c>
      <c r="D16" s="85">
        <f t="shared" si="4"/>
        <v>16.56609264</v>
      </c>
      <c r="E16" s="85">
        <f t="shared" si="4"/>
        <v>9.318465901</v>
      </c>
      <c r="F16" s="85">
        <f t="shared" si="4"/>
        <v>7.32383563</v>
      </c>
      <c r="G16" s="85">
        <f t="shared" si="4"/>
        <v>12.2099014</v>
      </c>
      <c r="H16" s="85">
        <f t="shared" si="4"/>
        <v>4.21393607</v>
      </c>
      <c r="I16" s="85">
        <f t="shared" si="4"/>
        <v>18.25282891</v>
      </c>
      <c r="J16" s="85">
        <f t="shared" si="4"/>
        <v>4.727502175</v>
      </c>
      <c r="K16" s="85">
        <f t="shared" si="4"/>
        <v>8.019739893</v>
      </c>
      <c r="L16" s="85">
        <f t="shared" si="4"/>
        <v>4.054437295</v>
      </c>
      <c r="M16" s="85">
        <f t="shared" si="4"/>
        <v>20.07674638</v>
      </c>
      <c r="N16" s="85">
        <f t="shared" si="4"/>
        <v>4.77412679</v>
      </c>
      <c r="O16" s="85">
        <f t="shared" si="4"/>
        <v>16.05428063</v>
      </c>
    </row>
    <row r="17" ht="12.0" customHeight="1">
      <c r="A17" s="82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</row>
    <row r="18" ht="12.0" customHeight="1">
      <c r="A18" s="82" t="s">
        <v>73</v>
      </c>
      <c r="B18" s="85">
        <f t="shared" ref="B18:O18" si="5">B16</f>
        <v>12.18299794</v>
      </c>
      <c r="C18" s="85">
        <f t="shared" si="5"/>
        <v>4.780464399</v>
      </c>
      <c r="D18" s="85">
        <f t="shared" si="5"/>
        <v>16.56609264</v>
      </c>
      <c r="E18" s="85">
        <f t="shared" si="5"/>
        <v>9.318465901</v>
      </c>
      <c r="F18" s="85">
        <f t="shared" si="5"/>
        <v>7.32383563</v>
      </c>
      <c r="G18" s="85">
        <f t="shared" si="5"/>
        <v>12.2099014</v>
      </c>
      <c r="H18" s="85">
        <f t="shared" si="5"/>
        <v>4.21393607</v>
      </c>
      <c r="I18" s="85">
        <f t="shared" si="5"/>
        <v>18.25282891</v>
      </c>
      <c r="J18" s="85">
        <f t="shared" si="5"/>
        <v>4.727502175</v>
      </c>
      <c r="K18" s="85">
        <f t="shared" si="5"/>
        <v>8.019739893</v>
      </c>
      <c r="L18" s="85">
        <f t="shared" si="5"/>
        <v>4.054437295</v>
      </c>
      <c r="M18" s="85">
        <f t="shared" si="5"/>
        <v>20.07674638</v>
      </c>
      <c r="N18" s="85">
        <f t="shared" si="5"/>
        <v>4.77412679</v>
      </c>
      <c r="O18" s="85">
        <f t="shared" si="5"/>
        <v>16.05428063</v>
      </c>
    </row>
    <row r="19" ht="12.0" customHeight="1">
      <c r="A19" s="82" t="s">
        <v>70</v>
      </c>
      <c r="B19" s="85">
        <f>B18*(0.5*'Air Density Parameter (nichts ä'!$B$21*'Section Parameter (nichts änder'!B$6*B18^2+'Ötztaler Pacing'!$B$23*4.448*2.205*('Ötztaler Pacing'!$B$27+'Section Parameter (nichts änder'!B$7))-'Ötztaler Pacing'!B$13</f>
        <v>1.947657828</v>
      </c>
      <c r="C19" s="85">
        <f>C18*(0.5*'Air Density Parameter (nichts ä'!$B$21*'Section Parameter (nichts änder'!C$6*C18^2+'Ötztaler Pacing'!$B$23*4.448*2.205*('Ötztaler Pacing'!$B$27+'Section Parameter (nichts änder'!C$7))-'Ötztaler Pacing'!C$13</f>
        <v>80.76228739</v>
      </c>
      <c r="D19" s="85">
        <f>D18*(0.5*'Air Density Parameter (nichts ä'!$B$21*'Section Parameter (nichts änder'!D$6*D18^2+'Ötztaler Pacing'!$B$23*4.448*2.205*('Ötztaler Pacing'!$B$27+'Section Parameter (nichts änder'!D$7))-'Ötztaler Pacing'!D$13</f>
        <v>0.6296487407</v>
      </c>
      <c r="E19" s="85">
        <f>E18*(0.5*'Air Density Parameter (nichts ä'!$B$21*'Section Parameter (nichts änder'!E$6*E18^2+'Ötztaler Pacing'!$B$23*4.448*2.205*('Ötztaler Pacing'!$B$27+'Section Parameter (nichts änder'!E$7))-'Ötztaler Pacing'!E$13</f>
        <v>16.46439475</v>
      </c>
      <c r="F19" s="85">
        <f>F18*(0.5*'Air Density Parameter (nichts ä'!$B$21*'Section Parameter (nichts änder'!F$6*F18^2+'Ötztaler Pacing'!$B$23*4.448*2.205*('Ötztaler Pacing'!$B$27+'Section Parameter (nichts änder'!F$7))-'Ötztaler Pacing'!F$13</f>
        <v>28.86011946</v>
      </c>
      <c r="G19" s="85">
        <f>G18*(0.5*'Air Density Parameter (nichts ä'!$B$21*'Section Parameter (nichts änder'!G$6*G18^2+'Ötztaler Pacing'!$B$23*4.448*2.205*('Ötztaler Pacing'!$B$27+'Section Parameter (nichts änder'!G$7))-'Ötztaler Pacing'!G$13</f>
        <v>2.005308179</v>
      </c>
      <c r="H19" s="85">
        <f>H18*(0.5*'Air Density Parameter (nichts ä'!$B$21*'Section Parameter (nichts änder'!H$6*H18^2+'Ötztaler Pacing'!$B$23*4.448*2.205*('Ötztaler Pacing'!$B$27+'Section Parameter (nichts änder'!H$7))-'Ötztaler Pacing'!H$13</f>
        <v>85.98473904</v>
      </c>
      <c r="I19" s="85">
        <f>I18*(0.5*'Air Density Parameter (nichts ä'!$B$21*'Section Parameter (nichts änder'!I$6*I18^2+'Ötztaler Pacing'!$B$23*4.448*2.205*('Ötztaler Pacing'!$B$27+'Section Parameter (nichts änder'!I$7))-'Ötztaler Pacing'!I$13</f>
        <v>14.93886814</v>
      </c>
      <c r="J19" s="85">
        <f>J18*(0.5*'Air Density Parameter (nichts ä'!$B$21*'Section Parameter (nichts änder'!J$6*J18^2+'Ötztaler Pacing'!$B$23*4.448*2.205*('Ötztaler Pacing'!$B$27+'Section Parameter (nichts änder'!J$7))-'Ötztaler Pacing'!J$13</f>
        <v>81.15517174</v>
      </c>
      <c r="K19" s="85">
        <f>K18*(0.5*'Air Density Parameter (nichts ä'!$B$21*'Section Parameter (nichts änder'!K$6*K18^2+'Ötztaler Pacing'!$B$23*4.448*2.205*('Ötztaler Pacing'!$B$27+'Section Parameter (nichts änder'!K$7))-'Ötztaler Pacing'!K$13</f>
        <v>22.3930802</v>
      </c>
      <c r="L19" s="85">
        <f>L18*(0.5*'Air Density Parameter (nichts ä'!$B$21*'Section Parameter (nichts änder'!L$6*L18^2+'Ötztaler Pacing'!$B$23*4.448*2.205*('Ötztaler Pacing'!$B$27+'Section Parameter (nichts änder'!L$7))-'Ötztaler Pacing'!L$13</f>
        <v>90.7021271</v>
      </c>
      <c r="M19" s="85">
        <f>M18*(0.5*'Air Density Parameter (nichts ä'!$B$21*'Section Parameter (nichts änder'!M$6*M18^2+'Ötztaler Pacing'!$B$23*4.448*2.205*('Ötztaler Pacing'!$B$27+'Section Parameter (nichts änder'!M$7))-'Ötztaler Pacing'!M$13</f>
        <v>86.43125079</v>
      </c>
      <c r="N19" s="85">
        <f>N18*(0.5*'Air Density Parameter (nichts ä'!$B$21*'Section Parameter (nichts änder'!N$6*N18^2+'Ötztaler Pacing'!$B$23*4.448*2.205*('Ötztaler Pacing'!$B$27+'Section Parameter (nichts änder'!N$7))-'Ötztaler Pacing'!N$13</f>
        <v>80.81012216</v>
      </c>
      <c r="O19" s="85">
        <f>O18*(0.5*'Air Density Parameter (nichts ä'!$B$21*'Section Parameter (nichts änder'!O$6*O18^2+'Ötztaler Pacing'!$B$23*4.448*2.205*('Ötztaler Pacing'!$B$27+'Section Parameter (nichts änder'!O$7))-'Ötztaler Pacing'!O$13</f>
        <v>0.1094746852</v>
      </c>
    </row>
    <row r="20" ht="12.0" customHeight="1">
      <c r="A20" s="82" t="s">
        <v>71</v>
      </c>
      <c r="B20" s="85">
        <f>0.5*'Air Density Parameter (nichts ä'!$B$21*'Section Parameter (nichts änder'!B$6*3*B18^2+'Ötztaler Pacing'!$B$23*4.448*2.205*('Ötztaler Pacing'!$B$27+'Section Parameter (nichts änder'!B$7)</f>
        <v>67.39190519</v>
      </c>
      <c r="C20" s="85">
        <f>0.5*'Air Density Parameter (nichts ä'!$B$21*'Section Parameter (nichts änder'!C$6*3*C18^2+'Ötztaler Pacing'!$B$23*4.448*2.205*('Ötztaler Pacing'!$B$27+'Section Parameter (nichts änder'!C$7)</f>
        <v>79.02284433</v>
      </c>
      <c r="D20" s="85">
        <f>0.5*'Air Density Parameter (nichts ä'!$B$21*'Section Parameter (nichts änder'!D$6*3*D18^2+'Ötztaler Pacing'!$B$23*4.448*2.205*('Ötztaler Pacing'!$B$27+'Section Parameter (nichts änder'!D$7)</f>
        <v>102.2321173</v>
      </c>
      <c r="E20" s="85">
        <f>0.5*'Air Density Parameter (nichts ä'!$B$21*'Section Parameter (nichts änder'!E$6*3*E18^2+'Ötztaler Pacing'!$B$23*4.448*2.205*('Ötztaler Pacing'!$B$27+'Section Parameter (nichts änder'!E$7)</f>
        <v>49.55871802</v>
      </c>
      <c r="F20" s="85">
        <f>0.5*'Air Density Parameter (nichts ä'!$B$21*'Section Parameter (nichts änder'!F$6*3*F18^2+'Ötztaler Pacing'!$B$23*4.448*2.205*('Ötztaler Pacing'!$B$27+'Section Parameter (nichts änder'!F$7)</f>
        <v>48.72815993</v>
      </c>
      <c r="G20" s="85">
        <f>0.5*'Air Density Parameter (nichts ä'!$B$21*'Section Parameter (nichts änder'!G$6*3*G18^2+'Ötztaler Pacing'!$B$23*4.448*2.205*('Ötztaler Pacing'!$B$27+'Section Parameter (nichts änder'!G$7)</f>
        <v>64.16235064</v>
      </c>
      <c r="H20" s="85">
        <f>0.5*'Air Density Parameter (nichts ä'!$B$21*'Section Parameter (nichts änder'!H$6*3*H18^2+'Ötztaler Pacing'!$B$23*4.448*2.205*('Ötztaler Pacing'!$B$27+'Section Parameter (nichts änder'!H$7)</f>
        <v>83.15236865</v>
      </c>
      <c r="I20" s="85">
        <f>0.5*'Air Density Parameter (nichts ä'!$B$21*'Section Parameter (nichts änder'!I$6*3*I18^2+'Ötztaler Pacing'!$B$23*4.448*2.205*('Ötztaler Pacing'!$B$27+'Section Parameter (nichts änder'!I$7)</f>
        <v>122.3127107</v>
      </c>
      <c r="J20" s="85">
        <f>0.5*'Air Density Parameter (nichts ä'!$B$21*'Section Parameter (nichts änder'!J$6*3*J18^2+'Ötztaler Pacing'!$B$23*4.448*2.205*('Ötztaler Pacing'!$B$27+'Section Parameter (nichts änder'!J$7)</f>
        <v>79.58099816</v>
      </c>
      <c r="K20" s="85">
        <f>0.5*'Air Density Parameter (nichts ä'!$B$21*'Section Parameter (nichts änder'!K$6*3*K18^2+'Ötztaler Pacing'!$B$23*4.448*2.205*('Ötztaler Pacing'!$B$27+'Section Parameter (nichts änder'!K$7)</f>
        <v>52.33728732</v>
      </c>
      <c r="L20" s="85">
        <f>0.5*'Air Density Parameter (nichts ä'!$B$21*'Section Parameter (nichts änder'!L$6*3*L18^2+'Ötztaler Pacing'!$B$23*4.448*2.205*('Ötztaler Pacing'!$B$27+'Section Parameter (nichts änder'!L$7)</f>
        <v>79.59146624</v>
      </c>
      <c r="M20" s="85">
        <f>0.5*'Air Density Parameter (nichts ä'!$B$21*'Section Parameter (nichts änder'!M$6*3*M18^2+'Ötztaler Pacing'!$B$23*4.448*2.205*('Ötztaler Pacing'!$B$27+'Section Parameter (nichts änder'!M$7)</f>
        <v>150.1345407</v>
      </c>
      <c r="N20" s="85">
        <f>0.5*'Air Density Parameter (nichts ä'!$B$21*'Section Parameter (nichts änder'!N$6*3*N18^2+'Ötztaler Pacing'!$B$23*4.448*2.205*('Ötztaler Pacing'!$B$27+'Section Parameter (nichts änder'!N$7)</f>
        <v>79.08867688</v>
      </c>
      <c r="O20" s="85">
        <f>0.5*'Air Density Parameter (nichts ä'!$B$21*'Section Parameter (nichts änder'!O$6*3*O18^2+'Ötztaler Pacing'!$B$23*4.448*2.205*('Ötztaler Pacing'!$B$27+'Section Parameter (nichts änder'!O$7)</f>
        <v>98.913409</v>
      </c>
    </row>
    <row r="21" ht="12.0" customHeight="1">
      <c r="A21" s="82" t="s">
        <v>75</v>
      </c>
      <c r="B21" s="85">
        <f t="shared" ref="B21:O21" si="6">B18-B19/B20</f>
        <v>12.15409747</v>
      </c>
      <c r="C21" s="85">
        <f t="shared" si="6"/>
        <v>3.758452497</v>
      </c>
      <c r="D21" s="85">
        <f t="shared" si="6"/>
        <v>16.55993363</v>
      </c>
      <c r="E21" s="85">
        <f t="shared" si="6"/>
        <v>8.986245952</v>
      </c>
      <c r="F21" s="85">
        <f t="shared" si="6"/>
        <v>6.731567843</v>
      </c>
      <c r="G21" s="85">
        <f t="shared" si="6"/>
        <v>12.17864774</v>
      </c>
      <c r="H21" s="85">
        <f t="shared" si="6"/>
        <v>3.179873656</v>
      </c>
      <c r="I21" s="85">
        <f t="shared" si="6"/>
        <v>18.13069223</v>
      </c>
      <c r="J21" s="85">
        <f t="shared" si="6"/>
        <v>3.707721403</v>
      </c>
      <c r="K21" s="85">
        <f t="shared" si="6"/>
        <v>7.591878968</v>
      </c>
      <c r="L21" s="85">
        <f t="shared" si="6"/>
        <v>2.914841163</v>
      </c>
      <c r="M21" s="85">
        <f t="shared" si="6"/>
        <v>19.5010544</v>
      </c>
      <c r="N21" s="85">
        <f t="shared" si="6"/>
        <v>3.752360775</v>
      </c>
      <c r="O21" s="85">
        <f t="shared" si="6"/>
        <v>16.05317386</v>
      </c>
    </row>
    <row r="22" ht="12.0" customHeight="1">
      <c r="A22" s="82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ht="12.0" customHeight="1">
      <c r="A23" s="82" t="s">
        <v>73</v>
      </c>
      <c r="B23" s="85">
        <f t="shared" ref="B23:O23" si="7">B21</f>
        <v>12.15409747</v>
      </c>
      <c r="C23" s="85">
        <f t="shared" si="7"/>
        <v>3.758452497</v>
      </c>
      <c r="D23" s="85">
        <f t="shared" si="7"/>
        <v>16.55993363</v>
      </c>
      <c r="E23" s="85">
        <f t="shared" si="7"/>
        <v>8.986245952</v>
      </c>
      <c r="F23" s="85">
        <f t="shared" si="7"/>
        <v>6.731567843</v>
      </c>
      <c r="G23" s="85">
        <f t="shared" si="7"/>
        <v>12.17864774</v>
      </c>
      <c r="H23" s="85">
        <f t="shared" si="7"/>
        <v>3.179873656</v>
      </c>
      <c r="I23" s="85">
        <f t="shared" si="7"/>
        <v>18.13069223</v>
      </c>
      <c r="J23" s="85">
        <f t="shared" si="7"/>
        <v>3.707721403</v>
      </c>
      <c r="K23" s="85">
        <f t="shared" si="7"/>
        <v>7.591878968</v>
      </c>
      <c r="L23" s="85">
        <f t="shared" si="7"/>
        <v>2.914841163</v>
      </c>
      <c r="M23" s="85">
        <f t="shared" si="7"/>
        <v>19.5010544</v>
      </c>
      <c r="N23" s="85">
        <f t="shared" si="7"/>
        <v>3.752360775</v>
      </c>
      <c r="O23" s="85">
        <f t="shared" si="7"/>
        <v>16.05317386</v>
      </c>
    </row>
    <row r="24" ht="12.0" customHeight="1">
      <c r="A24" s="82" t="s">
        <v>70</v>
      </c>
      <c r="B24" s="85">
        <f>B23*(0.5*'Air Density Parameter (nichts ä'!$B$21*'Section Parameter (nichts änder'!B$6*B23^2+'Ötztaler Pacing'!$B$23*4.448*2.205*('Ötztaler Pacing'!$B$27+'Section Parameter (nichts änder'!B$7))-'Ötztaler Pacing'!B$13</f>
        <v>0.005491471969</v>
      </c>
      <c r="C24" s="85">
        <f>C23*(0.5*'Air Density Parameter (nichts ä'!$B$21*'Section Parameter (nichts änder'!C$6*C23^2+'Ötztaler Pacing'!$B$23*4.448*2.205*('Ötztaler Pacing'!$B$27+'Section Parameter (nichts änder'!C$7))-'Ötztaler Pacing'!C$13</f>
        <v>3.756939976</v>
      </c>
      <c r="D24" s="85">
        <f>D23*(0.5*'Air Density Parameter (nichts ä'!$B$21*'Section Parameter (nichts änder'!D$6*D23^2+'Ötztaler Pacing'!$B$23*4.448*2.205*('Ötztaler Pacing'!$B$27+'Section Parameter (nichts änder'!D$7))-'Ötztaler Pacing'!D$13</f>
        <v>0.0003393567736</v>
      </c>
      <c r="E24" s="85">
        <f>E23*(0.5*'Air Density Parameter (nichts ä'!$B$21*'Section Parameter (nichts änder'!E$6*E23^2+'Ötztaler Pacing'!$B$23*4.448*2.205*('Ötztaler Pacing'!$B$27+'Section Parameter (nichts änder'!E$7))-'Ötztaler Pacing'!E$13</f>
        <v>0.548873282</v>
      </c>
      <c r="F24" s="85">
        <f>F23*(0.5*'Air Density Parameter (nichts ä'!$B$21*'Section Parameter (nichts änder'!F$6*F23^2+'Ötztaler Pacing'!$B$23*4.448*2.205*('Ötztaler Pacing'!$B$27+'Section Parameter (nichts änder'!F$7))-'Ötztaler Pacing'!F$13</f>
        <v>1.260121105</v>
      </c>
      <c r="G24" s="85">
        <f>G23*(0.5*'Air Density Parameter (nichts ä'!$B$21*'Section Parameter (nichts änder'!G$6*G23^2+'Ötztaler Pacing'!$B$23*4.448*2.205*('Ötztaler Pacing'!$B$27+'Section Parameter (nichts änder'!G$7))-'Ötztaler Pacing'!G$13</f>
        <v>0.006435932135</v>
      </c>
      <c r="H24" s="85">
        <f>H23*(0.5*'Air Density Parameter (nichts ä'!$B$21*'Section Parameter (nichts änder'!H$6*H23^2+'Ötztaler Pacing'!$B$23*4.448*2.205*('Ötztaler Pacing'!$B$27+'Section Parameter (nichts änder'!H$7))-'Ötztaler Pacing'!H$13</f>
        <v>3.351812315</v>
      </c>
      <c r="I24" s="85">
        <f>I23*(0.5*'Air Density Parameter (nichts ä'!$B$21*'Section Parameter (nichts änder'!I$6*I23^2+'Ötztaler Pacing'!$B$23*4.448*2.205*('Ötztaler Pacing'!$B$27+'Section Parameter (nichts änder'!I$7))-'Ötztaler Pacing'!I$13</f>
        <v>0.1467306777</v>
      </c>
      <c r="J24" s="85">
        <f>J23*(0.5*'Air Density Parameter (nichts ä'!$B$21*'Section Parameter (nichts änder'!J$6*J23^2+'Ötztaler Pacing'!$B$23*4.448*2.205*('Ötztaler Pacing'!$B$27+'Section Parameter (nichts änder'!J$7))-'Ötztaler Pacing'!J$13</f>
        <v>3.69656008</v>
      </c>
      <c r="K24" s="85">
        <f>K23*(0.5*'Air Density Parameter (nichts ä'!$B$21*'Section Parameter (nichts änder'!K$6*K23^2+'Ötztaler Pacing'!$B$23*4.448*2.205*('Ötztaler Pacing'!$B$27+'Section Parameter (nichts änder'!K$7))-'Ötztaler Pacing'!K$13</f>
        <v>0.7269051774</v>
      </c>
      <c r="L24" s="85">
        <f>L23*(0.5*'Air Density Parameter (nichts ä'!$B$21*'Section Parameter (nichts änder'!L$6*L23^2+'Ötztaler Pacing'!$B$23*4.448*2.205*('Ötztaler Pacing'!$B$27+'Section Parameter (nichts änder'!L$7))-'Ötztaler Pacing'!L$13</f>
        <v>3.866056868</v>
      </c>
      <c r="M24" s="85">
        <f>M23*(0.5*'Air Density Parameter (nichts ä'!$B$21*'Section Parameter (nichts änder'!M$6*M23^2+'Ötztaler Pacing'!$B$23*4.448*2.205*('Ötztaler Pacing'!$B$27+'Section Parameter (nichts änder'!M$7))-'Ötztaler Pacing'!M$13</f>
        <v>3.559352076</v>
      </c>
      <c r="N24" s="85">
        <f>N23*(0.5*'Air Density Parameter (nichts ä'!$B$21*'Section Parameter (nichts änder'!N$6*N23^2+'Ötztaler Pacing'!$B$23*4.448*2.205*('Ötztaler Pacing'!$B$27+'Section Parameter (nichts änder'!N$7))-'Ötztaler Pacing'!N$13</f>
        <v>3.749841458</v>
      </c>
      <c r="O24" s="85">
        <f>O23*(0.5*'Air Density Parameter (nichts ä'!$B$21*'Section Parameter (nichts änder'!O$6*O23^2+'Ötztaler Pacing'!$B$23*4.448*2.205*('Ötztaler Pacing'!$B$27+'Section Parameter (nichts änder'!O$7))-'Ötztaler Pacing'!O$13</f>
        <v>0.00001062102012</v>
      </c>
    </row>
    <row r="25" ht="12.0" customHeight="1">
      <c r="A25" s="82" t="s">
        <v>71</v>
      </c>
      <c r="B25" s="85">
        <f>0.5*'Air Density Parameter (nichts ä'!$B$21*'Section Parameter (nichts änder'!B$6*3*B23^2+'Ötztaler Pacing'!$B$23*4.448*2.205*('Ötztaler Pacing'!$B$27+'Section Parameter (nichts änder'!B$7)</f>
        <v>67.01202909</v>
      </c>
      <c r="C25" s="85">
        <f>0.5*'Air Density Parameter (nichts ä'!$B$21*'Section Parameter (nichts änder'!C$6*3*C23^2+'Ötztaler Pacing'!$B$23*4.448*2.205*('Ötztaler Pacing'!$B$27+'Section Parameter (nichts änder'!C$7)</f>
        <v>71.95286257</v>
      </c>
      <c r="D25" s="85">
        <f>0.5*'Air Density Parameter (nichts ä'!$B$21*'Section Parameter (nichts änder'!D$6*3*D23^2+'Ötztaler Pacing'!$B$23*4.448*2.205*('Ötztaler Pacing'!$B$27+'Section Parameter (nichts änder'!D$7)</f>
        <v>102.1219257</v>
      </c>
      <c r="E25" s="85">
        <f>0.5*'Air Density Parameter (nichts ä'!$B$21*'Section Parameter (nichts änder'!E$6*3*E23^2+'Ötztaler Pacing'!$B$23*4.448*2.205*('Ötztaler Pacing'!$B$27+'Section Parameter (nichts änder'!E$7)</f>
        <v>46.27431156</v>
      </c>
      <c r="F25" s="85">
        <f>0.5*'Air Density Parameter (nichts ä'!$B$21*'Section Parameter (nichts änder'!F$6*3*F23^2+'Ötztaler Pacing'!$B$23*4.448*2.205*('Ötztaler Pacing'!$B$27+'Section Parameter (nichts änder'!F$7)</f>
        <v>44.53186021</v>
      </c>
      <c r="G25" s="85">
        <f>0.5*'Air Density Parameter (nichts ä'!$B$21*'Section Parameter (nichts änder'!G$6*3*G23^2+'Ötztaler Pacing'!$B$23*4.448*2.205*('Ötztaler Pacing'!$B$27+'Section Parameter (nichts änder'!G$7)</f>
        <v>63.75067505</v>
      </c>
      <c r="H25" s="85">
        <f>0.5*'Air Density Parameter (nichts ä'!$B$21*'Section Parameter (nichts änder'!H$6*3*H23^2+'Ötztaler Pacing'!$B$23*4.448*2.205*('Ötztaler Pacing'!$B$27+'Section Parameter (nichts änder'!H$7)</f>
        <v>76.95832051</v>
      </c>
      <c r="I25" s="85">
        <f>0.5*'Air Density Parameter (nichts ä'!$B$21*'Section Parameter (nichts änder'!I$6*3*I23^2+'Ötztaler Pacing'!$B$23*4.448*2.205*('Ötztaler Pacing'!$B$27+'Section Parameter (nichts änder'!I$7)</f>
        <v>119.9126672</v>
      </c>
      <c r="J25" s="85">
        <f>0.5*'Air Density Parameter (nichts ä'!$B$21*'Section Parameter (nichts änder'!J$6*3*J23^2+'Ötztaler Pacing'!$B$23*4.448*2.205*('Ötztaler Pacing'!$B$27+'Section Parameter (nichts änder'!J$7)</f>
        <v>72.61211842</v>
      </c>
      <c r="K25" s="85">
        <f>0.5*'Air Density Parameter (nichts ä'!$B$21*'Section Parameter (nichts änder'!K$6*3*K23^2+'Ötztaler Pacing'!$B$23*4.448*2.205*('Ötztaler Pacing'!$B$27+'Section Parameter (nichts änder'!K$7)</f>
        <v>48.97019025</v>
      </c>
      <c r="L25" s="85">
        <f>0.5*'Air Density Parameter (nichts ä'!$B$21*'Section Parameter (nichts änder'!L$6*3*L23^2+'Ötztaler Pacing'!$B$23*4.448*2.205*('Ötztaler Pacing'!$B$27+'Section Parameter (nichts änder'!L$7)</f>
        <v>73.15721023</v>
      </c>
      <c r="M25" s="85">
        <f>0.5*'Air Density Parameter (nichts ä'!$B$21*'Section Parameter (nichts änder'!M$6*3*M23^2+'Ötztaler Pacing'!$B$23*4.448*2.205*('Ötztaler Pacing'!$B$27+'Section Parameter (nichts änder'!M$7)</f>
        <v>137.8287329</v>
      </c>
      <c r="N25" s="85">
        <f>0.5*'Air Density Parameter (nichts ä'!$B$21*'Section Parameter (nichts änder'!N$6*3*N23^2+'Ötztaler Pacing'!$B$23*4.448*2.205*('Ötztaler Pacing'!$B$27+'Section Parameter (nichts änder'!N$7)</f>
        <v>72.03068475</v>
      </c>
      <c r="O25" s="85">
        <f>0.5*'Air Density Parameter (nichts ä'!$B$21*'Section Parameter (nichts änder'!O$6*3*O23^2+'Ötztaler Pacing'!$B$23*4.448*2.205*('Ötztaler Pacing'!$B$27+'Section Parameter (nichts änder'!O$7)</f>
        <v>98.89421645</v>
      </c>
    </row>
    <row r="26" ht="12.0" customHeight="1">
      <c r="A26" s="82" t="s">
        <v>76</v>
      </c>
      <c r="B26" s="85">
        <f t="shared" ref="B26:O26" si="8">B23-B24/B25</f>
        <v>12.15401552</v>
      </c>
      <c r="C26" s="85">
        <f t="shared" si="8"/>
        <v>3.706238591</v>
      </c>
      <c r="D26" s="85">
        <f t="shared" si="8"/>
        <v>16.55993031</v>
      </c>
      <c r="E26" s="85">
        <f t="shared" si="8"/>
        <v>8.974384657</v>
      </c>
      <c r="F26" s="85">
        <f t="shared" si="8"/>
        <v>6.703270774</v>
      </c>
      <c r="G26" s="85">
        <f t="shared" si="8"/>
        <v>12.17854678</v>
      </c>
      <c r="H26" s="85">
        <f t="shared" si="8"/>
        <v>3.136320051</v>
      </c>
      <c r="I26" s="85">
        <f t="shared" si="8"/>
        <v>18.12946858</v>
      </c>
      <c r="J26" s="85">
        <f t="shared" si="8"/>
        <v>3.656813095</v>
      </c>
      <c r="K26" s="85">
        <f t="shared" si="8"/>
        <v>7.577035138</v>
      </c>
      <c r="L26" s="85">
        <f t="shared" si="8"/>
        <v>2.861995286</v>
      </c>
      <c r="M26" s="85">
        <f t="shared" si="8"/>
        <v>19.47522994</v>
      </c>
      <c r="N26" s="85">
        <f t="shared" si="8"/>
        <v>3.70030183</v>
      </c>
      <c r="O26" s="85">
        <f t="shared" si="8"/>
        <v>16.05317375</v>
      </c>
    </row>
    <row r="27" ht="12.0" customHeight="1">
      <c r="A27" s="82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</row>
    <row r="28" ht="12.0" customHeight="1">
      <c r="A28" s="82" t="s">
        <v>73</v>
      </c>
      <c r="B28" s="85">
        <f t="shared" ref="B28:O28" si="9">B26</f>
        <v>12.15401552</v>
      </c>
      <c r="C28" s="85">
        <f t="shared" si="9"/>
        <v>3.706238591</v>
      </c>
      <c r="D28" s="85">
        <f t="shared" si="9"/>
        <v>16.55993031</v>
      </c>
      <c r="E28" s="85">
        <f t="shared" si="9"/>
        <v>8.974384657</v>
      </c>
      <c r="F28" s="85">
        <f t="shared" si="9"/>
        <v>6.703270774</v>
      </c>
      <c r="G28" s="85">
        <f t="shared" si="9"/>
        <v>12.17854678</v>
      </c>
      <c r="H28" s="85">
        <f t="shared" si="9"/>
        <v>3.136320051</v>
      </c>
      <c r="I28" s="85">
        <f t="shared" si="9"/>
        <v>18.12946858</v>
      </c>
      <c r="J28" s="85">
        <f t="shared" si="9"/>
        <v>3.656813095</v>
      </c>
      <c r="K28" s="85">
        <f t="shared" si="9"/>
        <v>7.577035138</v>
      </c>
      <c r="L28" s="85">
        <f t="shared" si="9"/>
        <v>2.861995286</v>
      </c>
      <c r="M28" s="85">
        <f t="shared" si="9"/>
        <v>19.47522994</v>
      </c>
      <c r="N28" s="85">
        <f t="shared" si="9"/>
        <v>3.70030183</v>
      </c>
      <c r="O28" s="85">
        <f t="shared" si="9"/>
        <v>16.05317375</v>
      </c>
    </row>
    <row r="29" ht="12.0" customHeight="1">
      <c r="A29" s="82" t="s">
        <v>70</v>
      </c>
      <c r="B29" s="85">
        <f>B28*(0.5*'Air Density Parameter (nichts ä'!$B$21*'Section Parameter (nichts änder'!B$6*B28^2+'Ötztaler Pacing'!$B$23*4.448*2.205*('Ötztaler Pacing'!$B$27+'Section Parameter (nichts änder'!B$7))-'Ötztaler Pacing'!B$13</f>
        <v>0.00000004408195764</v>
      </c>
      <c r="C29" s="85">
        <f>C28*(0.5*'Air Density Parameter (nichts ä'!$B$21*'Section Parameter (nichts änder'!C$6*C28^2+'Ötztaler Pacing'!$B$23*4.448*2.205*('Ötztaler Pacing'!$B$27+'Section Parameter (nichts änder'!C$7))-'Ötztaler Pacing'!C$13</f>
        <v>0.008262760737</v>
      </c>
      <c r="D29" s="85">
        <f>D28*(0.5*'Air Density Parameter (nichts ä'!$B$21*'Section Parameter (nichts änder'!D$6*D28^2+'Ötztaler Pacing'!$B$23*4.448*2.205*('Ötztaler Pacing'!$B$27+'Section Parameter (nichts änder'!D$7))-'Ötztaler Pacing'!D$13</f>
        <v>0</v>
      </c>
      <c r="E29" s="85">
        <f>E28*(0.5*'Air Density Parameter (nichts ä'!$B$21*'Section Parameter (nichts änder'!E$6*E28^2+'Ötztaler Pacing'!$B$23*4.448*2.205*('Ötztaler Pacing'!$B$27+'Section Parameter (nichts änder'!E$7))-'Ötztaler Pacing'!E$13</f>
        <v>0.0006825268189</v>
      </c>
      <c r="F29" s="85">
        <f>F28*(0.5*'Air Density Parameter (nichts ä'!$B$21*'Section Parameter (nichts änder'!F$6*F28^2+'Ötztaler Pacing'!$B$23*4.448*2.205*('Ötztaler Pacing'!$B$27+'Section Parameter (nichts änder'!F$7))-'Ötztaler Pacing'!F$13</f>
        <v>0.002713283842</v>
      </c>
      <c r="G29" s="85">
        <f>G28*(0.5*'Air Density Parameter (nichts ä'!$B$21*'Section Parameter (nichts änder'!G$6*G28^2+'Ötztaler Pacing'!$B$23*4.448*2.205*('Ötztaler Pacing'!$B$27+'Section Parameter (nichts änder'!G$7))-'Ötztaler Pacing'!G$13</f>
        <v>0.00000006703777444</v>
      </c>
      <c r="H29" s="85">
        <f>H28*(0.5*'Air Density Parameter (nichts ä'!$B$21*'Section Parameter (nichts änder'!H$6*H28^2+'Ötztaler Pacing'!$B$23*4.448*2.205*('Ötztaler Pacing'!$B$27+'Section Parameter (nichts änder'!H$7))-'Ötztaler Pacing'!H$13</f>
        <v>0.004864411504</v>
      </c>
      <c r="I29" s="85">
        <f>I28*(0.5*'Air Density Parameter (nichts ä'!$B$21*'Section Parameter (nichts änder'!I$6*I28^2+'Ötztaler Pacing'!$B$23*4.448*2.205*('Ötztaler Pacing'!$B$27+'Section Parameter (nichts änder'!I$7))-'Ötztaler Pacing'!I$13</f>
        <v>0.00001466171032</v>
      </c>
      <c r="J29" s="85">
        <f>J28*(0.5*'Air Density Parameter (nichts ä'!$B$21*'Section Parameter (nichts änder'!J$6*J28^2+'Ötztaler Pacing'!$B$23*4.448*2.205*('Ötztaler Pacing'!$B$27+'Section Parameter (nichts änder'!J$7))-'Ötztaler Pacing'!J$13</f>
        <v>0.007749108411</v>
      </c>
      <c r="K29" s="85">
        <f>K28*(0.5*'Air Density Parameter (nichts ä'!$B$21*'Section Parameter (nichts änder'!K$6*K28^2+'Ötztaler Pacing'!$B$23*4.448*2.205*('Ötztaler Pacing'!$B$27+'Section Parameter (nichts änder'!K$7))-'Ötztaler Pacing'!K$13</f>
        <v>0.0008426808955</v>
      </c>
      <c r="L29" s="85">
        <f>L28*(0.5*'Air Density Parameter (nichts ä'!$B$21*'Section Parameter (nichts änder'!L$6*L28^2+'Ötztaler Pacing'!$B$23*4.448*2.205*('Ötztaler Pacing'!$B$27+'Section Parameter (nichts änder'!L$7))-'Ötztaler Pacing'!L$13</f>
        <v>0.006554870438</v>
      </c>
      <c r="M29" s="85">
        <f>M28*(0.5*'Air Density Parameter (nichts ä'!$B$21*'Section Parameter (nichts änder'!M$6*M28^2+'Ötztaler Pacing'!$B$23*4.448*2.205*('Ötztaler Pacing'!$B$27+'Section Parameter (nichts änder'!M$7))-'Ötztaler Pacing'!M$13</f>
        <v>0.007020968262</v>
      </c>
      <c r="N29" s="85">
        <f>N28*(0.5*'Air Density Parameter (nichts ä'!$B$21*'Section Parameter (nichts änder'!N$6*N28^2+'Ötztaler Pacing'!$B$23*4.448*2.205*('Ötztaler Pacing'!$B$27+'Section Parameter (nichts änder'!N$7))-'Ötztaler Pacing'!N$13</f>
        <v>0.008200527536</v>
      </c>
      <c r="O29" s="85">
        <f>O28*(0.5*'Air Density Parameter (nichts ä'!$B$21*'Section Parameter (nichts änder'!O$6*O28^2+'Ötztaler Pacing'!$B$23*4.448*2.205*('Ötztaler Pacing'!$B$27+'Section Parameter (nichts änder'!O$7))-'Ötztaler Pacing'!O$13</f>
        <v>0</v>
      </c>
    </row>
    <row r="30" ht="12.0" customHeight="1">
      <c r="A30" s="82" t="s">
        <v>71</v>
      </c>
      <c r="B30" s="85">
        <f>0.5*'Air Density Parameter (nichts ä'!$B$21*'Section Parameter (nichts änder'!B$6*3*B28^2+'Ötztaler Pacing'!$B$23*4.448*2.205*('Ötztaler Pacing'!$B$27+'Section Parameter (nichts änder'!B$7)</f>
        <v>67.01095323</v>
      </c>
      <c r="C30" s="85">
        <f>0.5*'Air Density Parameter (nichts ä'!$B$21*'Section Parameter (nichts änder'!C$6*3*C28^2+'Ötztaler Pacing'!$B$23*4.448*2.205*('Ötztaler Pacing'!$B$27+'Section Parameter (nichts änder'!C$7)</f>
        <v>71.63710224</v>
      </c>
      <c r="D30" s="85">
        <f>0.5*'Air Density Parameter (nichts ä'!$B$21*'Section Parameter (nichts änder'!D$6*3*D28^2+'Ötztaler Pacing'!$B$23*4.448*2.205*('Ötztaler Pacing'!$B$27+'Section Parameter (nichts änder'!D$7)</f>
        <v>102.1218663</v>
      </c>
      <c r="E30" s="85">
        <f>0.5*'Air Density Parameter (nichts ä'!$B$21*'Section Parameter (nichts änder'!E$6*3*E28^2+'Ötztaler Pacing'!$B$23*4.448*2.205*('Ötztaler Pacing'!$B$27+'Section Parameter (nichts änder'!E$7)</f>
        <v>46.15925219</v>
      </c>
      <c r="F30" s="85">
        <f>0.5*'Air Density Parameter (nichts ä'!$B$21*'Section Parameter (nichts änder'!F$6*3*F28^2+'Ötztaler Pacing'!$B$23*4.448*2.205*('Ötztaler Pacing'!$B$27+'Section Parameter (nichts änder'!F$7)</f>
        <v>44.34022338</v>
      </c>
      <c r="G30" s="85">
        <f>0.5*'Air Density Parameter (nichts ä'!$B$21*'Section Parameter (nichts änder'!G$6*3*G28^2+'Ötztaler Pacing'!$B$23*4.448*2.205*('Ötztaler Pacing'!$B$27+'Section Parameter (nichts änder'!G$7)</f>
        <v>63.74934698</v>
      </c>
      <c r="H30" s="85">
        <f>0.5*'Air Density Parameter (nichts ä'!$B$21*'Section Parameter (nichts änder'!H$6*3*H28^2+'Ötztaler Pacing'!$B$23*4.448*2.205*('Ötztaler Pacing'!$B$27+'Section Parameter (nichts änder'!H$7)</f>
        <v>76.73545693</v>
      </c>
      <c r="I30" s="85">
        <f>0.5*'Air Density Parameter (nichts ä'!$B$21*'Section Parameter (nichts änder'!I$6*3*I28^2+'Ötztaler Pacing'!$B$23*4.448*2.205*('Ötztaler Pacing'!$B$27+'Section Parameter (nichts änder'!I$7)</f>
        <v>119.8887035</v>
      </c>
      <c r="J30" s="85">
        <f>0.5*'Air Density Parameter (nichts ä'!$B$21*'Section Parameter (nichts änder'!J$6*3*J28^2+'Ötztaler Pacing'!$B$23*4.448*2.205*('Ötztaler Pacing'!$B$27+'Section Parameter (nichts änder'!J$7)</f>
        <v>72.30838435</v>
      </c>
      <c r="K30" s="85">
        <f>0.5*'Air Density Parameter (nichts ä'!$B$21*'Section Parameter (nichts änder'!K$6*3*K28^2+'Ötztaler Pacing'!$B$23*4.448*2.205*('Ötztaler Pacing'!$B$27+'Section Parameter (nichts änder'!K$7)</f>
        <v>48.85668772</v>
      </c>
      <c r="L30" s="85">
        <f>0.5*'Air Density Parameter (nichts ä'!$B$21*'Section Parameter (nichts änder'!L$6*3*L28^2+'Ötztaler Pacing'!$B$23*4.448*2.205*('Ötztaler Pacing'!$B$27+'Section Parameter (nichts änder'!L$7)</f>
        <v>72.90988938</v>
      </c>
      <c r="M30" s="85">
        <f>0.5*'Air Density Parameter (nichts ä'!$B$21*'Section Parameter (nichts änder'!M$6*3*M28^2+'Ötztaler Pacing'!$B$23*4.448*2.205*('Ötztaler Pacing'!$B$27+'Section Parameter (nichts änder'!M$7)</f>
        <v>137.2851073</v>
      </c>
      <c r="N30" s="85">
        <f>0.5*'Air Density Parameter (nichts ä'!$B$21*'Section Parameter (nichts änder'!N$6*3*N28^2+'Ötztaler Pacing'!$B$23*4.448*2.205*('Ötztaler Pacing'!$B$27+'Section Parameter (nichts änder'!N$7)</f>
        <v>71.71636883</v>
      </c>
      <c r="O30" s="85">
        <f>0.5*'Air Density Parameter (nichts ä'!$B$21*'Section Parameter (nichts änder'!O$6*3*O28^2+'Ötztaler Pacing'!$B$23*4.448*2.205*('Ötztaler Pacing'!$B$27+'Section Parameter (nichts änder'!O$7)</f>
        <v>98.89421459</v>
      </c>
    </row>
    <row r="31" ht="12.0" customHeight="1">
      <c r="A31" s="82" t="s">
        <v>77</v>
      </c>
      <c r="B31" s="85">
        <f t="shared" ref="B31:O31" si="10">B28-B29/B30</f>
        <v>12.15401552</v>
      </c>
      <c r="C31" s="85">
        <f t="shared" si="10"/>
        <v>3.70612325</v>
      </c>
      <c r="D31" s="85">
        <f t="shared" si="10"/>
        <v>16.55993031</v>
      </c>
      <c r="E31" s="85">
        <f t="shared" si="10"/>
        <v>8.974369871</v>
      </c>
      <c r="F31" s="85">
        <f t="shared" si="10"/>
        <v>6.703209582</v>
      </c>
      <c r="G31" s="85">
        <f t="shared" si="10"/>
        <v>12.17854678</v>
      </c>
      <c r="H31" s="85">
        <f t="shared" si="10"/>
        <v>3.136256659</v>
      </c>
      <c r="I31" s="85">
        <f t="shared" si="10"/>
        <v>18.12946846</v>
      </c>
      <c r="J31" s="85">
        <f t="shared" si="10"/>
        <v>3.656705927</v>
      </c>
      <c r="K31" s="85">
        <f t="shared" si="10"/>
        <v>7.57701789</v>
      </c>
      <c r="L31" s="85">
        <f t="shared" si="10"/>
        <v>2.861905383</v>
      </c>
      <c r="M31" s="85">
        <f t="shared" si="10"/>
        <v>19.4751788</v>
      </c>
      <c r="N31" s="85">
        <f t="shared" si="10"/>
        <v>3.700187483</v>
      </c>
      <c r="O31" s="85">
        <f t="shared" si="10"/>
        <v>16.05317375</v>
      </c>
    </row>
    <row r="32" ht="12.0" customHeight="1">
      <c r="A32" s="82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</row>
    <row r="33" ht="12.0" customHeight="1">
      <c r="A33" s="82" t="s">
        <v>73</v>
      </c>
      <c r="B33" s="85">
        <f t="shared" ref="B33:O33" si="11">B31</f>
        <v>12.15401552</v>
      </c>
      <c r="C33" s="85">
        <f t="shared" si="11"/>
        <v>3.70612325</v>
      </c>
      <c r="D33" s="85">
        <f t="shared" si="11"/>
        <v>16.55993031</v>
      </c>
      <c r="E33" s="85">
        <f t="shared" si="11"/>
        <v>8.974369871</v>
      </c>
      <c r="F33" s="85">
        <f t="shared" si="11"/>
        <v>6.703209582</v>
      </c>
      <c r="G33" s="85">
        <f t="shared" si="11"/>
        <v>12.17854678</v>
      </c>
      <c r="H33" s="85">
        <f t="shared" si="11"/>
        <v>3.136256659</v>
      </c>
      <c r="I33" s="85">
        <f t="shared" si="11"/>
        <v>18.12946846</v>
      </c>
      <c r="J33" s="85">
        <f t="shared" si="11"/>
        <v>3.656705927</v>
      </c>
      <c r="K33" s="85">
        <f t="shared" si="11"/>
        <v>7.57701789</v>
      </c>
      <c r="L33" s="85">
        <f t="shared" si="11"/>
        <v>2.861905383</v>
      </c>
      <c r="M33" s="85">
        <f t="shared" si="11"/>
        <v>19.4751788</v>
      </c>
      <c r="N33" s="85">
        <f t="shared" si="11"/>
        <v>3.700187483</v>
      </c>
      <c r="O33" s="85">
        <f t="shared" si="11"/>
        <v>16.05317375</v>
      </c>
    </row>
    <row r="34" ht="12.0" customHeight="1">
      <c r="A34" s="82" t="s">
        <v>70</v>
      </c>
      <c r="B34" s="85">
        <f>B33*(0.5*'Air Density Parameter (nichts ä'!$B$21*'Section Parameter (nichts änder'!B$6*B33^2+'Ötztaler Pacing'!$B$23*4.448*2.205*('Ötztaler Pacing'!$B$27+'Section Parameter (nichts änder'!B$7))-'Ötztaler Pacing'!B$13</f>
        <v>0</v>
      </c>
      <c r="C34" s="85">
        <f>C33*(0.5*'Air Density Parameter (nichts ä'!$B$21*'Section Parameter (nichts änder'!C$6*C33^2+'Ötztaler Pacing'!$B$23*4.448*2.205*('Ötztaler Pacing'!$B$27+'Section Parameter (nichts änder'!C$7))-'Ötztaler Pacing'!C$13</f>
        <v>0.00000003994503572</v>
      </c>
      <c r="D34" s="85">
        <f>D33*(0.5*'Air Density Parameter (nichts ä'!$B$21*'Section Parameter (nichts änder'!D$6*D33^2+'Ötztaler Pacing'!$B$23*4.448*2.205*('Ötztaler Pacing'!$B$27+'Section Parameter (nichts änder'!D$7))-'Ötztaler Pacing'!D$13</f>
        <v>0</v>
      </c>
      <c r="E34" s="85">
        <f>E33*(0.5*'Air Density Parameter (nichts ä'!$B$21*'Section Parameter (nichts änder'!E$6*E33^2+'Ötztaler Pacing'!$B$23*4.448*2.205*('Ötztaler Pacing'!$B$27+'Section Parameter (nichts änder'!E$7))-'Ötztaler Pacing'!E$13</f>
        <v>0.00000000105976028</v>
      </c>
      <c r="F34" s="85">
        <f>F33*(0.5*'Air Density Parameter (nichts ä'!$B$21*'Section Parameter (nichts änder'!F$6*F33^2+'Ötztaler Pacing'!$B$23*4.448*2.205*('Ötztaler Pacing'!$B$27+'Section Parameter (nichts änder'!F$7))-'Ötztaler Pacing'!F$13</f>
        <v>0.0000000126527766</v>
      </c>
      <c r="G34" s="85">
        <f>G33*(0.5*'Air Density Parameter (nichts ä'!$B$21*'Section Parameter (nichts änder'!G$6*G33^2+'Ötztaler Pacing'!$B$23*4.448*2.205*('Ötztaler Pacing'!$B$27+'Section Parameter (nichts änder'!G$7))-'Ötztaler Pacing'!G$13</f>
        <v>0</v>
      </c>
      <c r="H34" s="85">
        <f>H33*(0.5*'Air Density Parameter (nichts ä'!$B$21*'Section Parameter (nichts änder'!H$6*H33^2+'Ötztaler Pacing'!$B$23*4.448*2.205*('Ötztaler Pacing'!$B$27+'Section Parameter (nichts änder'!H$7))-'Ötztaler Pacing'!H$13</f>
        <v>0.00000001021047069</v>
      </c>
      <c r="I34" s="85">
        <f>I33*(0.5*'Air Density Parameter (nichts ä'!$B$21*'Section Parameter (nichts änder'!I$6*I33^2+'Ötztaler Pacing'!$B$23*4.448*2.205*('Ötztaler Pacing'!$B$27+'Section Parameter (nichts änder'!I$7))-'Ötztaler Pacing'!I$13</f>
        <v>0</v>
      </c>
      <c r="J34" s="85">
        <f>J33*(0.5*'Air Density Parameter (nichts ä'!$B$21*'Section Parameter (nichts änder'!J$6*J33^2+'Ötztaler Pacing'!$B$23*4.448*2.205*('Ötztaler Pacing'!$B$27+'Section Parameter (nichts änder'!J$7))-'Ötztaler Pacing'!J$13</f>
        <v>0.000000034023941</v>
      </c>
      <c r="K34" s="85">
        <f>K33*(0.5*'Air Density Parameter (nichts ä'!$B$21*'Section Parameter (nichts änder'!K$6*K33^2+'Ötztaler Pacing'!$B$23*4.448*2.205*('Ötztaler Pacing'!$B$27+'Section Parameter (nichts änder'!K$7))-'Ötztaler Pacing'!K$13</f>
        <v>0.000000001136299943</v>
      </c>
      <c r="L34" s="85">
        <f>L33*(0.5*'Air Density Parameter (nichts ä'!$B$21*'Section Parameter (nichts änder'!L$6*L33^2+'Ötztaler Pacing'!$B$23*4.448*2.205*('Ötztaler Pacing'!$B$27+'Section Parameter (nichts änder'!L$7))-'Ötztaler Pacing'!L$13</f>
        <v>0.00000001874045097</v>
      </c>
      <c r="M34" s="85">
        <f>M33*(0.5*'Air Density Parameter (nichts ä'!$B$21*'Section Parameter (nichts änder'!M$6*M33^2+'Ötztaler Pacing'!$B$23*4.448*2.205*('Ötztaler Pacing'!$B$27+'Section Parameter (nichts änder'!M$7))-'Ötztaler Pacing'!M$13</f>
        <v>0.00000002750999428</v>
      </c>
      <c r="N34" s="85">
        <f>N33*(0.5*'Air Density Parameter (nichts ä'!$B$21*'Section Parameter (nichts änder'!N$6*N33^2+'Ötztaler Pacing'!$B$23*4.448*2.205*('Ötztaler Pacing'!$B$27+'Section Parameter (nichts änder'!N$7))-'Ötztaler Pacing'!N$13</f>
        <v>0.00000003919581104</v>
      </c>
      <c r="O34" s="85">
        <f>O33*(0.5*'Air Density Parameter (nichts ä'!$B$21*'Section Parameter (nichts änder'!O$6*O33^2+'Ötztaler Pacing'!$B$23*4.448*2.205*('Ötztaler Pacing'!$B$27+'Section Parameter (nichts änder'!O$7))-'Ötztaler Pacing'!O$13</f>
        <v>0</v>
      </c>
    </row>
    <row r="35" ht="12.0" customHeight="1">
      <c r="A35" s="82" t="s">
        <v>71</v>
      </c>
      <c r="B35" s="85">
        <f>0.5*'Air Density Parameter (nichts ä'!$B$21*'Section Parameter (nichts änder'!B$6*3*B33^2+'Ötztaler Pacing'!$B$23*4.448*2.205*('Ötztaler Pacing'!$B$27+'Section Parameter (nichts änder'!B$7)</f>
        <v>67.01095323</v>
      </c>
      <c r="C35" s="85">
        <f>0.5*'Air Density Parameter (nichts ä'!$B$21*'Section Parameter (nichts änder'!C$6*3*C33^2+'Ötztaler Pacing'!$B$23*4.448*2.205*('Ötztaler Pacing'!$B$27+'Section Parameter (nichts änder'!C$7)</f>
        <v>71.6364096</v>
      </c>
      <c r="D35" s="85">
        <f>0.5*'Air Density Parameter (nichts ä'!$B$21*'Section Parameter (nichts änder'!D$6*3*D33^2+'Ötztaler Pacing'!$B$23*4.448*2.205*('Ötztaler Pacing'!$B$27+'Section Parameter (nichts änder'!D$7)</f>
        <v>102.1218663</v>
      </c>
      <c r="E35" s="85">
        <f>0.5*'Air Density Parameter (nichts ä'!$B$21*'Section Parameter (nichts änder'!E$6*3*E33^2+'Ötztaler Pacing'!$B$23*4.448*2.205*('Ötztaler Pacing'!$B$27+'Section Parameter (nichts änder'!E$7)</f>
        <v>46.15910885</v>
      </c>
      <c r="F35" s="85">
        <f>0.5*'Air Density Parameter (nichts ä'!$B$21*'Section Parameter (nichts änder'!F$6*3*F33^2+'Ötztaler Pacing'!$B$23*4.448*2.205*('Ötztaler Pacing'!$B$27+'Section Parameter (nichts änder'!F$7)</f>
        <v>44.33980984</v>
      </c>
      <c r="G35" s="85">
        <f>0.5*'Air Density Parameter (nichts ä'!$B$21*'Section Parameter (nichts änder'!G$6*3*G33^2+'Ötztaler Pacing'!$B$23*4.448*2.205*('Ötztaler Pacing'!$B$27+'Section Parameter (nichts änder'!G$7)</f>
        <v>63.74934696</v>
      </c>
      <c r="H35" s="85">
        <f>0.5*'Air Density Parameter (nichts ä'!$B$21*'Section Parameter (nichts änder'!H$6*3*H33^2+'Ötztaler Pacing'!$B$23*4.448*2.205*('Ötztaler Pacing'!$B$27+'Section Parameter (nichts änder'!H$7)</f>
        <v>76.7351348</v>
      </c>
      <c r="I35" s="85">
        <f>0.5*'Air Density Parameter (nichts ä'!$B$21*'Section Parameter (nichts änder'!I$6*3*I33^2+'Ötztaler Pacing'!$B$23*4.448*2.205*('Ötztaler Pacing'!$B$27+'Section Parameter (nichts änder'!I$7)</f>
        <v>119.8887011</v>
      </c>
      <c r="J35" s="85">
        <f>0.5*'Air Density Parameter (nichts ä'!$B$21*'Section Parameter (nichts änder'!J$6*3*J33^2+'Ötztaler Pacing'!$B$23*4.448*2.205*('Ötztaler Pacing'!$B$27+'Section Parameter (nichts änder'!J$7)</f>
        <v>72.30774938</v>
      </c>
      <c r="K35" s="85">
        <f>0.5*'Air Density Parameter (nichts ä'!$B$21*'Section Parameter (nichts änder'!K$6*3*K33^2+'Ötztaler Pacing'!$B$23*4.448*2.205*('Ötztaler Pacing'!$B$27+'Section Parameter (nichts änder'!K$7)</f>
        <v>48.85655596</v>
      </c>
      <c r="L35" s="85">
        <f>0.5*'Air Density Parameter (nichts ä'!$B$21*'Section Parameter (nichts änder'!L$6*3*L33^2+'Ötztaler Pacing'!$B$23*4.448*2.205*('Ötztaler Pacing'!$B$27+'Section Parameter (nichts änder'!L$7)</f>
        <v>72.90947249</v>
      </c>
      <c r="M35" s="85">
        <f>0.5*'Air Density Parameter (nichts ä'!$B$21*'Section Parameter (nichts änder'!M$6*3*M33^2+'Ötztaler Pacing'!$B$23*4.448*2.205*('Ötztaler Pacing'!$B$27+'Section Parameter (nichts änder'!M$7)</f>
        <v>137.2840314</v>
      </c>
      <c r="N35" s="85">
        <f>0.5*'Air Density Parameter (nichts ä'!$B$21*'Section Parameter (nichts änder'!N$6*3*N33^2+'Ötztaler Pacing'!$B$23*4.448*2.205*('Ötztaler Pacing'!$B$27+'Section Parameter (nichts änder'!N$7)</f>
        <v>71.71568328</v>
      </c>
      <c r="O35" s="85">
        <f>0.5*'Air Density Parameter (nichts ä'!$B$21*'Section Parameter (nichts änder'!O$6*3*O33^2+'Ötztaler Pacing'!$B$23*4.448*2.205*('Ötztaler Pacing'!$B$27+'Section Parameter (nichts änder'!O$7)</f>
        <v>98.89421459</v>
      </c>
    </row>
    <row r="36" ht="12.0" customHeight="1">
      <c r="A36" s="82" t="s">
        <v>78</v>
      </c>
      <c r="B36" s="85">
        <f t="shared" ref="B36:O36" si="12">B33-B34/B35</f>
        <v>12.15401552</v>
      </c>
      <c r="C36" s="85">
        <f t="shared" si="12"/>
        <v>3.706123249</v>
      </c>
      <c r="D36" s="85">
        <f t="shared" si="12"/>
        <v>16.55993031</v>
      </c>
      <c r="E36" s="85">
        <f t="shared" si="12"/>
        <v>8.974369871</v>
      </c>
      <c r="F36" s="85">
        <f t="shared" si="12"/>
        <v>6.703209581</v>
      </c>
      <c r="G36" s="85">
        <f t="shared" si="12"/>
        <v>12.17854678</v>
      </c>
      <c r="H36" s="85">
        <f t="shared" si="12"/>
        <v>3.136256658</v>
      </c>
      <c r="I36" s="85">
        <f t="shared" si="12"/>
        <v>18.12946846</v>
      </c>
      <c r="J36" s="85">
        <f t="shared" si="12"/>
        <v>3.656705927</v>
      </c>
      <c r="K36" s="85">
        <f t="shared" si="12"/>
        <v>7.57701789</v>
      </c>
      <c r="L36" s="85">
        <f t="shared" si="12"/>
        <v>2.861905382</v>
      </c>
      <c r="M36" s="85">
        <f t="shared" si="12"/>
        <v>19.4751788</v>
      </c>
      <c r="N36" s="85">
        <f t="shared" si="12"/>
        <v>3.700187483</v>
      </c>
      <c r="O36" s="85">
        <f t="shared" si="12"/>
        <v>16.05317375</v>
      </c>
    </row>
    <row r="37" ht="12.0" customHeight="1">
      <c r="A37" s="82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ht="12.0" customHeight="1">
      <c r="A38" s="82" t="s">
        <v>73</v>
      </c>
      <c r="B38" s="85">
        <f t="shared" ref="B38:O38" si="13">B36</f>
        <v>12.15401552</v>
      </c>
      <c r="C38" s="85">
        <f t="shared" si="13"/>
        <v>3.706123249</v>
      </c>
      <c r="D38" s="85">
        <f t="shared" si="13"/>
        <v>16.55993031</v>
      </c>
      <c r="E38" s="85">
        <f t="shared" si="13"/>
        <v>8.974369871</v>
      </c>
      <c r="F38" s="85">
        <f t="shared" si="13"/>
        <v>6.703209581</v>
      </c>
      <c r="G38" s="85">
        <f t="shared" si="13"/>
        <v>12.17854678</v>
      </c>
      <c r="H38" s="85">
        <f t="shared" si="13"/>
        <v>3.136256658</v>
      </c>
      <c r="I38" s="85">
        <f t="shared" si="13"/>
        <v>18.12946846</v>
      </c>
      <c r="J38" s="85">
        <f t="shared" si="13"/>
        <v>3.656705927</v>
      </c>
      <c r="K38" s="85">
        <f t="shared" si="13"/>
        <v>7.57701789</v>
      </c>
      <c r="L38" s="85">
        <f t="shared" si="13"/>
        <v>2.861905382</v>
      </c>
      <c r="M38" s="85">
        <f t="shared" si="13"/>
        <v>19.4751788</v>
      </c>
      <c r="N38" s="85">
        <f t="shared" si="13"/>
        <v>3.700187483</v>
      </c>
      <c r="O38" s="85">
        <f t="shared" si="13"/>
        <v>16.05317375</v>
      </c>
    </row>
    <row r="39" ht="12.0" customHeight="1">
      <c r="A39" s="82" t="s">
        <v>70</v>
      </c>
      <c r="B39" s="85">
        <f>B38*(0.5*'Air Density Parameter (nichts ä'!$B$21*'Section Parameter (nichts änder'!B$6*B38^2+'Ötztaler Pacing'!$B$23*4.448*2.205*('Ötztaler Pacing'!$B$27+'Section Parameter (nichts änder'!B$7))-'Ötztaler Pacing'!B$13</f>
        <v>0</v>
      </c>
      <c r="C39" s="85">
        <f>C38*(0.5*'Air Density Parameter (nichts ä'!$B$21*'Section Parameter (nichts änder'!C$6*C38^2+'Ötztaler Pacing'!$B$23*4.448*2.205*('Ötztaler Pacing'!$B$27+'Section Parameter (nichts änder'!C$7))-'Ötztaler Pacing'!C$13</f>
        <v>0</v>
      </c>
      <c r="D39" s="85">
        <f>D38*(0.5*'Air Density Parameter (nichts ä'!$B$21*'Section Parameter (nichts änder'!D$6*D38^2+'Ötztaler Pacing'!$B$23*4.448*2.205*('Ötztaler Pacing'!$B$27+'Section Parameter (nichts änder'!D$7))-'Ötztaler Pacing'!D$13</f>
        <v>0</v>
      </c>
      <c r="E39" s="85">
        <f>E38*(0.5*'Air Density Parameter (nichts ä'!$B$21*'Section Parameter (nichts änder'!E$6*E38^2+'Ötztaler Pacing'!$B$23*4.448*2.205*('Ötztaler Pacing'!$B$27+'Section Parameter (nichts änder'!E$7))-'Ötztaler Pacing'!E$13</f>
        <v>0</v>
      </c>
      <c r="F39" s="85">
        <f>F38*(0.5*'Air Density Parameter (nichts ä'!$B$21*'Section Parameter (nichts änder'!F$6*F38^2+'Ötztaler Pacing'!$B$23*4.448*2.205*('Ötztaler Pacing'!$B$27+'Section Parameter (nichts änder'!F$7))-'Ötztaler Pacing'!F$13</f>
        <v>0</v>
      </c>
      <c r="G39" s="85">
        <f>G38*(0.5*'Air Density Parameter (nichts ä'!$B$21*'Section Parameter (nichts änder'!G$6*G38^2+'Ötztaler Pacing'!$B$23*4.448*2.205*('Ötztaler Pacing'!$B$27+'Section Parameter (nichts änder'!G$7))-'Ötztaler Pacing'!G$13</f>
        <v>0</v>
      </c>
      <c r="H39" s="85">
        <f>H38*(0.5*'Air Density Parameter (nichts ä'!$B$21*'Section Parameter (nichts änder'!H$6*H38^2+'Ötztaler Pacing'!$B$23*4.448*2.205*('Ötztaler Pacing'!$B$27+'Section Parameter (nichts änder'!H$7))-'Ötztaler Pacing'!H$13</f>
        <v>0</v>
      </c>
      <c r="I39" s="85">
        <f>I38*(0.5*'Air Density Parameter (nichts ä'!$B$21*'Section Parameter (nichts änder'!I$6*I38^2+'Ötztaler Pacing'!$B$23*4.448*2.205*('Ötztaler Pacing'!$B$27+'Section Parameter (nichts änder'!I$7))-'Ötztaler Pacing'!I$13</f>
        <v>0</v>
      </c>
      <c r="J39" s="85">
        <f>J38*(0.5*'Air Density Parameter (nichts ä'!$B$21*'Section Parameter (nichts änder'!J$6*J38^2+'Ötztaler Pacing'!$B$23*4.448*2.205*('Ötztaler Pacing'!$B$27+'Section Parameter (nichts änder'!J$7))-'Ötztaler Pacing'!J$13</f>
        <v>0</v>
      </c>
      <c r="K39" s="85">
        <f>K38*(0.5*'Air Density Parameter (nichts ä'!$B$21*'Section Parameter (nichts änder'!K$6*K38^2+'Ötztaler Pacing'!$B$23*4.448*2.205*('Ötztaler Pacing'!$B$27+'Section Parameter (nichts änder'!K$7))-'Ötztaler Pacing'!K$13</f>
        <v>0</v>
      </c>
      <c r="L39" s="85">
        <f>L38*(0.5*'Air Density Parameter (nichts ä'!$B$21*'Section Parameter (nichts änder'!L$6*L38^2+'Ötztaler Pacing'!$B$23*4.448*2.205*('Ötztaler Pacing'!$B$27+'Section Parameter (nichts änder'!L$7))-'Ötztaler Pacing'!L$13</f>
        <v>0</v>
      </c>
      <c r="M39" s="85">
        <f>M38*(0.5*'Air Density Parameter (nichts ä'!$B$21*'Section Parameter (nichts änder'!M$6*M38^2+'Ötztaler Pacing'!$B$23*4.448*2.205*('Ötztaler Pacing'!$B$27+'Section Parameter (nichts änder'!M$7))-'Ötztaler Pacing'!M$13</f>
        <v>0</v>
      </c>
      <c r="N39" s="85">
        <f>N38*(0.5*'Air Density Parameter (nichts ä'!$B$21*'Section Parameter (nichts änder'!N$6*N38^2+'Ötztaler Pacing'!$B$23*4.448*2.205*('Ötztaler Pacing'!$B$27+'Section Parameter (nichts änder'!N$7))-'Ötztaler Pacing'!N$13</f>
        <v>0</v>
      </c>
      <c r="O39" s="85">
        <f>O38*(0.5*'Air Density Parameter (nichts ä'!$B$21*'Section Parameter (nichts änder'!O$6*O38^2+'Ötztaler Pacing'!$B$23*4.448*2.205*('Ötztaler Pacing'!$B$27+'Section Parameter (nichts änder'!O$7))-'Ötztaler Pacing'!O$13</f>
        <v>0</v>
      </c>
    </row>
    <row r="40" ht="12.0" customHeight="1">
      <c r="A40" s="82" t="s">
        <v>71</v>
      </c>
      <c r="B40" s="85">
        <f>0.5*'Air Density Parameter (nichts ä'!$B$21*'Section Parameter (nichts änder'!B$6*3*B38^2+'Ötztaler Pacing'!$B$23*4.448*2.205*('Ötztaler Pacing'!$B$27+'Section Parameter (nichts änder'!B$7)</f>
        <v>67.01095323</v>
      </c>
      <c r="C40" s="85">
        <f>0.5*'Air Density Parameter (nichts ä'!$B$21*'Section Parameter (nichts änder'!C$6*3*C38^2+'Ötztaler Pacing'!$B$23*4.448*2.205*('Ötztaler Pacing'!$B$27+'Section Parameter (nichts änder'!C$7)</f>
        <v>71.6364096</v>
      </c>
      <c r="D40" s="85">
        <f>0.5*'Air Density Parameter (nichts ä'!$B$21*'Section Parameter (nichts änder'!D$6*3*D38^2+'Ötztaler Pacing'!$B$23*4.448*2.205*('Ötztaler Pacing'!$B$27+'Section Parameter (nichts änder'!D$7)</f>
        <v>102.1218663</v>
      </c>
      <c r="E40" s="85">
        <f>0.5*'Air Density Parameter (nichts ä'!$B$21*'Section Parameter (nichts änder'!E$6*3*E38^2+'Ötztaler Pacing'!$B$23*4.448*2.205*('Ötztaler Pacing'!$B$27+'Section Parameter (nichts änder'!E$7)</f>
        <v>46.15910885</v>
      </c>
      <c r="F40" s="85">
        <f>0.5*'Air Density Parameter (nichts ä'!$B$21*'Section Parameter (nichts änder'!F$6*3*F38^2+'Ötztaler Pacing'!$B$23*4.448*2.205*('Ötztaler Pacing'!$B$27+'Section Parameter (nichts änder'!F$7)</f>
        <v>44.33980984</v>
      </c>
      <c r="G40" s="85">
        <f>0.5*'Air Density Parameter (nichts ä'!$B$21*'Section Parameter (nichts änder'!G$6*3*G38^2+'Ötztaler Pacing'!$B$23*4.448*2.205*('Ötztaler Pacing'!$B$27+'Section Parameter (nichts änder'!G$7)</f>
        <v>63.74934696</v>
      </c>
      <c r="H40" s="85">
        <f>0.5*'Air Density Parameter (nichts ä'!$B$21*'Section Parameter (nichts änder'!H$6*3*H38^2+'Ötztaler Pacing'!$B$23*4.448*2.205*('Ötztaler Pacing'!$B$27+'Section Parameter (nichts änder'!H$7)</f>
        <v>76.7351348</v>
      </c>
      <c r="I40" s="85">
        <f>0.5*'Air Density Parameter (nichts ä'!$B$21*'Section Parameter (nichts änder'!I$6*3*I38^2+'Ötztaler Pacing'!$B$23*4.448*2.205*('Ötztaler Pacing'!$B$27+'Section Parameter (nichts änder'!I$7)</f>
        <v>119.8887011</v>
      </c>
      <c r="J40" s="85">
        <f>0.5*'Air Density Parameter (nichts ä'!$B$21*'Section Parameter (nichts änder'!J$6*3*J38^2+'Ötztaler Pacing'!$B$23*4.448*2.205*('Ötztaler Pacing'!$B$27+'Section Parameter (nichts änder'!J$7)</f>
        <v>72.30774938</v>
      </c>
      <c r="K40" s="85">
        <f>0.5*'Air Density Parameter (nichts ä'!$B$21*'Section Parameter (nichts änder'!K$6*3*K38^2+'Ötztaler Pacing'!$B$23*4.448*2.205*('Ötztaler Pacing'!$B$27+'Section Parameter (nichts änder'!K$7)</f>
        <v>48.85655596</v>
      </c>
      <c r="L40" s="85">
        <f>0.5*'Air Density Parameter (nichts ä'!$B$21*'Section Parameter (nichts änder'!L$6*3*L38^2+'Ötztaler Pacing'!$B$23*4.448*2.205*('Ötztaler Pacing'!$B$27+'Section Parameter (nichts änder'!L$7)</f>
        <v>72.90947248</v>
      </c>
      <c r="M40" s="85">
        <f>0.5*'Air Density Parameter (nichts ä'!$B$21*'Section Parameter (nichts änder'!M$6*3*M38^2+'Ötztaler Pacing'!$B$23*4.448*2.205*('Ötztaler Pacing'!$B$27+'Section Parameter (nichts änder'!M$7)</f>
        <v>137.2840314</v>
      </c>
      <c r="N40" s="85">
        <f>0.5*'Air Density Parameter (nichts ä'!$B$21*'Section Parameter (nichts änder'!N$6*3*N38^2+'Ötztaler Pacing'!$B$23*4.448*2.205*('Ötztaler Pacing'!$B$27+'Section Parameter (nichts änder'!N$7)</f>
        <v>71.71568327</v>
      </c>
      <c r="O40" s="85">
        <f>0.5*'Air Density Parameter (nichts ä'!$B$21*'Section Parameter (nichts änder'!O$6*3*O38^2+'Ötztaler Pacing'!$B$23*4.448*2.205*('Ötztaler Pacing'!$B$27+'Section Parameter (nichts änder'!O$7)</f>
        <v>98.89421459</v>
      </c>
    </row>
    <row r="41" ht="12.0" customHeight="1">
      <c r="A41" s="82" t="s">
        <v>79</v>
      </c>
      <c r="B41" s="85">
        <f t="shared" ref="B41:O41" si="14">B38-B39/B40</f>
        <v>12.15401552</v>
      </c>
      <c r="C41" s="85">
        <f t="shared" si="14"/>
        <v>3.706123249</v>
      </c>
      <c r="D41" s="85">
        <f t="shared" si="14"/>
        <v>16.55993031</v>
      </c>
      <c r="E41" s="85">
        <f t="shared" si="14"/>
        <v>8.974369871</v>
      </c>
      <c r="F41" s="85">
        <f t="shared" si="14"/>
        <v>6.703209581</v>
      </c>
      <c r="G41" s="85">
        <f t="shared" si="14"/>
        <v>12.17854678</v>
      </c>
      <c r="H41" s="85">
        <f t="shared" si="14"/>
        <v>3.136256658</v>
      </c>
      <c r="I41" s="85">
        <f t="shared" si="14"/>
        <v>18.12946846</v>
      </c>
      <c r="J41" s="85">
        <f t="shared" si="14"/>
        <v>3.656705927</v>
      </c>
      <c r="K41" s="85">
        <f t="shared" si="14"/>
        <v>7.57701789</v>
      </c>
      <c r="L41" s="85">
        <f t="shared" si="14"/>
        <v>2.861905382</v>
      </c>
      <c r="M41" s="85">
        <f t="shared" si="14"/>
        <v>19.4751788</v>
      </c>
      <c r="N41" s="85">
        <f t="shared" si="14"/>
        <v>3.700187483</v>
      </c>
      <c r="O41" s="85">
        <f t="shared" si="14"/>
        <v>16.05317375</v>
      </c>
    </row>
    <row r="42" ht="12.0" customHeight="1">
      <c r="A42" s="82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</row>
    <row r="43" ht="12.0" customHeight="1">
      <c r="A43" s="82" t="s">
        <v>73</v>
      </c>
      <c r="B43" s="85">
        <f t="shared" ref="B43:O43" si="15">B41</f>
        <v>12.15401552</v>
      </c>
      <c r="C43" s="85">
        <f t="shared" si="15"/>
        <v>3.706123249</v>
      </c>
      <c r="D43" s="85">
        <f t="shared" si="15"/>
        <v>16.55993031</v>
      </c>
      <c r="E43" s="85">
        <f t="shared" si="15"/>
        <v>8.974369871</v>
      </c>
      <c r="F43" s="85">
        <f t="shared" si="15"/>
        <v>6.703209581</v>
      </c>
      <c r="G43" s="85">
        <f t="shared" si="15"/>
        <v>12.17854678</v>
      </c>
      <c r="H43" s="85">
        <f t="shared" si="15"/>
        <v>3.136256658</v>
      </c>
      <c r="I43" s="85">
        <f t="shared" si="15"/>
        <v>18.12946846</v>
      </c>
      <c r="J43" s="85">
        <f t="shared" si="15"/>
        <v>3.656705927</v>
      </c>
      <c r="K43" s="85">
        <f t="shared" si="15"/>
        <v>7.57701789</v>
      </c>
      <c r="L43" s="85">
        <f t="shared" si="15"/>
        <v>2.861905382</v>
      </c>
      <c r="M43" s="85">
        <f t="shared" si="15"/>
        <v>19.4751788</v>
      </c>
      <c r="N43" s="85">
        <f t="shared" si="15"/>
        <v>3.700187483</v>
      </c>
      <c r="O43" s="85">
        <f t="shared" si="15"/>
        <v>16.05317375</v>
      </c>
    </row>
    <row r="44" ht="12.0" customHeight="1">
      <c r="A44" s="82" t="s">
        <v>70</v>
      </c>
      <c r="B44" s="85">
        <f>B43*(0.5*'Air Density Parameter (nichts ä'!$B$21*'Section Parameter (nichts änder'!B$6*B43^2+'Ötztaler Pacing'!$B$23*4.448*2.205*('Ötztaler Pacing'!$B$27+'Section Parameter (nichts änder'!B$7))-'Ötztaler Pacing'!B$13</f>
        <v>0</v>
      </c>
      <c r="C44" s="85">
        <f>C43*(0.5*'Air Density Parameter (nichts ä'!$B$21*'Section Parameter (nichts änder'!C$6*C43^2+'Ötztaler Pacing'!$B$23*4.448*2.205*('Ötztaler Pacing'!$B$27+'Section Parameter (nichts änder'!C$7))-'Ötztaler Pacing'!C$13</f>
        <v>0</v>
      </c>
      <c r="D44" s="85">
        <f>D43*(0.5*'Air Density Parameter (nichts ä'!$B$21*'Section Parameter (nichts änder'!D$6*D43^2+'Ötztaler Pacing'!$B$23*4.448*2.205*('Ötztaler Pacing'!$B$27+'Section Parameter (nichts änder'!D$7))-'Ötztaler Pacing'!D$13</f>
        <v>0</v>
      </c>
      <c r="E44" s="85">
        <f>E43*(0.5*'Air Density Parameter (nichts ä'!$B$21*'Section Parameter (nichts änder'!E$6*E43^2+'Ötztaler Pacing'!$B$23*4.448*2.205*('Ötztaler Pacing'!$B$27+'Section Parameter (nichts änder'!E$7))-'Ötztaler Pacing'!E$13</f>
        <v>0</v>
      </c>
      <c r="F44" s="85">
        <f>F43*(0.5*'Air Density Parameter (nichts ä'!$B$21*'Section Parameter (nichts änder'!F$6*F43^2+'Ötztaler Pacing'!$B$23*4.448*2.205*('Ötztaler Pacing'!$B$27+'Section Parameter (nichts änder'!F$7))-'Ötztaler Pacing'!F$13</f>
        <v>0</v>
      </c>
      <c r="G44" s="85">
        <f>G43*(0.5*'Air Density Parameter (nichts ä'!$B$21*'Section Parameter (nichts änder'!G$6*G43^2+'Ötztaler Pacing'!$B$23*4.448*2.205*('Ötztaler Pacing'!$B$27+'Section Parameter (nichts änder'!G$7))-'Ötztaler Pacing'!G$13</f>
        <v>0</v>
      </c>
      <c r="H44" s="85">
        <f>H43*(0.5*'Air Density Parameter (nichts ä'!$B$21*'Section Parameter (nichts änder'!H$6*H43^2+'Ötztaler Pacing'!$B$23*4.448*2.205*('Ötztaler Pacing'!$B$27+'Section Parameter (nichts änder'!H$7))-'Ötztaler Pacing'!H$13</f>
        <v>0</v>
      </c>
      <c r="I44" s="85">
        <f>I43*(0.5*'Air Density Parameter (nichts ä'!$B$21*'Section Parameter (nichts änder'!I$6*I43^2+'Ötztaler Pacing'!$B$23*4.448*2.205*('Ötztaler Pacing'!$B$27+'Section Parameter (nichts änder'!I$7))-'Ötztaler Pacing'!I$13</f>
        <v>0</v>
      </c>
      <c r="J44" s="85">
        <f>J43*(0.5*'Air Density Parameter (nichts ä'!$B$21*'Section Parameter (nichts änder'!J$6*J43^2+'Ötztaler Pacing'!$B$23*4.448*2.205*('Ötztaler Pacing'!$B$27+'Section Parameter (nichts änder'!J$7))-'Ötztaler Pacing'!J$13</f>
        <v>0</v>
      </c>
      <c r="K44" s="85">
        <f>K43*(0.5*'Air Density Parameter (nichts ä'!$B$21*'Section Parameter (nichts änder'!K$6*K43^2+'Ötztaler Pacing'!$B$23*4.448*2.205*('Ötztaler Pacing'!$B$27+'Section Parameter (nichts änder'!K$7))-'Ötztaler Pacing'!K$13</f>
        <v>0</v>
      </c>
      <c r="L44" s="85">
        <f>L43*(0.5*'Air Density Parameter (nichts ä'!$B$21*'Section Parameter (nichts änder'!L$6*L43^2+'Ötztaler Pacing'!$B$23*4.448*2.205*('Ötztaler Pacing'!$B$27+'Section Parameter (nichts änder'!L$7))-'Ötztaler Pacing'!L$13</f>
        <v>0</v>
      </c>
      <c r="M44" s="85">
        <f>M43*(0.5*'Air Density Parameter (nichts ä'!$B$21*'Section Parameter (nichts änder'!M$6*M43^2+'Ötztaler Pacing'!$B$23*4.448*2.205*('Ötztaler Pacing'!$B$27+'Section Parameter (nichts änder'!M$7))-'Ötztaler Pacing'!M$13</f>
        <v>0</v>
      </c>
      <c r="N44" s="85">
        <f>N43*(0.5*'Air Density Parameter (nichts ä'!$B$21*'Section Parameter (nichts änder'!N$6*N43^2+'Ötztaler Pacing'!$B$23*4.448*2.205*('Ötztaler Pacing'!$B$27+'Section Parameter (nichts änder'!N$7))-'Ötztaler Pacing'!N$13</f>
        <v>0</v>
      </c>
      <c r="O44" s="85">
        <f>O43*(0.5*'Air Density Parameter (nichts ä'!$B$21*'Section Parameter (nichts änder'!O$6*O43^2+'Ötztaler Pacing'!$B$23*4.448*2.205*('Ötztaler Pacing'!$B$27+'Section Parameter (nichts änder'!O$7))-'Ötztaler Pacing'!O$13</f>
        <v>0</v>
      </c>
    </row>
    <row r="45" ht="12.0" customHeight="1">
      <c r="A45" s="82" t="s">
        <v>71</v>
      </c>
      <c r="B45" s="85">
        <f>0.5*'Air Density Parameter (nichts ä'!$B$21*'Section Parameter (nichts änder'!B$6*3*B43^2+'Ötztaler Pacing'!$B$23*4.448*2.205*('Ötztaler Pacing'!$B$27+'Section Parameter (nichts änder'!B$7)</f>
        <v>67.01095323</v>
      </c>
      <c r="C45" s="85">
        <f>0.5*'Air Density Parameter (nichts ä'!$B$21*'Section Parameter (nichts änder'!C$6*3*C43^2+'Ötztaler Pacing'!$B$23*4.448*2.205*('Ötztaler Pacing'!$B$27+'Section Parameter (nichts änder'!C$7)</f>
        <v>71.6364096</v>
      </c>
      <c r="D45" s="85">
        <f>0.5*'Air Density Parameter (nichts ä'!$B$21*'Section Parameter (nichts änder'!D$6*3*D43^2+'Ötztaler Pacing'!$B$23*4.448*2.205*('Ötztaler Pacing'!$B$27+'Section Parameter (nichts änder'!D$7)</f>
        <v>102.1218663</v>
      </c>
      <c r="E45" s="85">
        <f>0.5*'Air Density Parameter (nichts ä'!$B$21*'Section Parameter (nichts änder'!E$6*3*E43^2+'Ötztaler Pacing'!$B$23*4.448*2.205*('Ötztaler Pacing'!$B$27+'Section Parameter (nichts änder'!E$7)</f>
        <v>46.15910885</v>
      </c>
      <c r="F45" s="85">
        <f>0.5*'Air Density Parameter (nichts ä'!$B$21*'Section Parameter (nichts änder'!F$6*3*F43^2+'Ötztaler Pacing'!$B$23*4.448*2.205*('Ötztaler Pacing'!$B$27+'Section Parameter (nichts änder'!F$7)</f>
        <v>44.33980984</v>
      </c>
      <c r="G45" s="85">
        <f>0.5*'Air Density Parameter (nichts ä'!$B$21*'Section Parameter (nichts änder'!G$6*3*G43^2+'Ötztaler Pacing'!$B$23*4.448*2.205*('Ötztaler Pacing'!$B$27+'Section Parameter (nichts änder'!G$7)</f>
        <v>63.74934696</v>
      </c>
      <c r="H45" s="85">
        <f>0.5*'Air Density Parameter (nichts ä'!$B$21*'Section Parameter (nichts änder'!H$6*3*H43^2+'Ötztaler Pacing'!$B$23*4.448*2.205*('Ötztaler Pacing'!$B$27+'Section Parameter (nichts änder'!H$7)</f>
        <v>76.7351348</v>
      </c>
      <c r="I45" s="85">
        <f>0.5*'Air Density Parameter (nichts ä'!$B$21*'Section Parameter (nichts änder'!I$6*3*I43^2+'Ötztaler Pacing'!$B$23*4.448*2.205*('Ötztaler Pacing'!$B$27+'Section Parameter (nichts änder'!I$7)</f>
        <v>119.8887011</v>
      </c>
      <c r="J45" s="85">
        <f>0.5*'Air Density Parameter (nichts ä'!$B$21*'Section Parameter (nichts änder'!J$6*3*J43^2+'Ötztaler Pacing'!$B$23*4.448*2.205*('Ötztaler Pacing'!$B$27+'Section Parameter (nichts änder'!J$7)</f>
        <v>72.30774938</v>
      </c>
      <c r="K45" s="85">
        <f>0.5*'Air Density Parameter (nichts ä'!$B$21*'Section Parameter (nichts änder'!K$6*3*K43^2+'Ötztaler Pacing'!$B$23*4.448*2.205*('Ötztaler Pacing'!$B$27+'Section Parameter (nichts änder'!K$7)</f>
        <v>48.85655596</v>
      </c>
      <c r="L45" s="85">
        <f>0.5*'Air Density Parameter (nichts ä'!$B$21*'Section Parameter (nichts änder'!L$6*3*L43^2+'Ötztaler Pacing'!$B$23*4.448*2.205*('Ötztaler Pacing'!$B$27+'Section Parameter (nichts änder'!L$7)</f>
        <v>72.90947248</v>
      </c>
      <c r="M45" s="85">
        <f>0.5*'Air Density Parameter (nichts ä'!$B$21*'Section Parameter (nichts änder'!M$6*3*M43^2+'Ötztaler Pacing'!$B$23*4.448*2.205*('Ötztaler Pacing'!$B$27+'Section Parameter (nichts änder'!M$7)</f>
        <v>137.2840314</v>
      </c>
      <c r="N45" s="85">
        <f>0.5*'Air Density Parameter (nichts ä'!$B$21*'Section Parameter (nichts änder'!N$6*3*N43^2+'Ötztaler Pacing'!$B$23*4.448*2.205*('Ötztaler Pacing'!$B$27+'Section Parameter (nichts änder'!N$7)</f>
        <v>71.71568327</v>
      </c>
      <c r="O45" s="85">
        <f>0.5*'Air Density Parameter (nichts ä'!$B$21*'Section Parameter (nichts änder'!O$6*3*O43^2+'Ötztaler Pacing'!$B$23*4.448*2.205*('Ötztaler Pacing'!$B$27+'Section Parameter (nichts änder'!O$7)</f>
        <v>98.89421459</v>
      </c>
    </row>
    <row r="46" ht="12.0" customHeight="1">
      <c r="A46" s="82" t="s">
        <v>80</v>
      </c>
      <c r="B46" s="85">
        <f t="shared" ref="B46:O46" si="16">B43-B44/B45</f>
        <v>12.15401552</v>
      </c>
      <c r="C46" s="85">
        <f t="shared" si="16"/>
        <v>3.706123249</v>
      </c>
      <c r="D46" s="85">
        <f t="shared" si="16"/>
        <v>16.55993031</v>
      </c>
      <c r="E46" s="85">
        <f t="shared" si="16"/>
        <v>8.974369871</v>
      </c>
      <c r="F46" s="85">
        <f t="shared" si="16"/>
        <v>6.703209581</v>
      </c>
      <c r="G46" s="85">
        <f t="shared" si="16"/>
        <v>12.17854678</v>
      </c>
      <c r="H46" s="85">
        <f t="shared" si="16"/>
        <v>3.136256658</v>
      </c>
      <c r="I46" s="85">
        <f t="shared" si="16"/>
        <v>18.12946846</v>
      </c>
      <c r="J46" s="85">
        <f t="shared" si="16"/>
        <v>3.656705927</v>
      </c>
      <c r="K46" s="85">
        <f t="shared" si="16"/>
        <v>7.57701789</v>
      </c>
      <c r="L46" s="85">
        <f t="shared" si="16"/>
        <v>2.861905382</v>
      </c>
      <c r="M46" s="85">
        <f t="shared" si="16"/>
        <v>19.4751788</v>
      </c>
      <c r="N46" s="85">
        <f t="shared" si="16"/>
        <v>3.700187483</v>
      </c>
      <c r="O46" s="85">
        <f t="shared" si="16"/>
        <v>16.05317375</v>
      </c>
    </row>
    <row r="47" ht="12.0" customHeight="1">
      <c r="A47" s="82"/>
      <c r="B47" s="82"/>
    </row>
    <row r="48" ht="12.0" customHeight="1">
      <c r="A48" s="82"/>
      <c r="B48" s="82"/>
    </row>
    <row r="49" ht="12.0" customHeight="1">
      <c r="A49" s="82"/>
      <c r="B49" s="82"/>
    </row>
    <row r="50" ht="12.0" customHeight="1">
      <c r="A50" s="82"/>
      <c r="B50" s="82"/>
    </row>
    <row r="51" ht="12.0" customHeight="1">
      <c r="A51" s="82"/>
      <c r="B51" s="82"/>
    </row>
    <row r="52" ht="12.0" customHeight="1">
      <c r="A52" s="82"/>
      <c r="B52" s="82"/>
    </row>
    <row r="53" ht="12.0" customHeight="1">
      <c r="A53" s="82"/>
      <c r="B53" s="82"/>
    </row>
    <row r="54" ht="12.0" customHeight="1">
      <c r="A54" s="82"/>
      <c r="B54" s="82"/>
    </row>
    <row r="55" ht="12.0" customHeight="1">
      <c r="A55" s="82"/>
      <c r="B55" s="82"/>
    </row>
    <row r="56" ht="12.0" customHeight="1">
      <c r="A56" s="82"/>
      <c r="B56" s="82"/>
    </row>
    <row r="57" ht="12.0" customHeight="1">
      <c r="A57" s="82"/>
      <c r="B57" s="82"/>
    </row>
    <row r="58" ht="12.0" customHeight="1">
      <c r="A58" s="82"/>
      <c r="B58" s="82"/>
    </row>
    <row r="59" ht="12.0" customHeight="1">
      <c r="A59" s="82"/>
      <c r="B59" s="82"/>
    </row>
    <row r="60" ht="12.0" customHeight="1">
      <c r="A60" s="82"/>
      <c r="B60" s="82"/>
    </row>
    <row r="61" ht="12.0" customHeight="1">
      <c r="A61" s="82"/>
      <c r="B61" s="82"/>
    </row>
    <row r="62" ht="12.0" customHeight="1">
      <c r="A62" s="82"/>
      <c r="B62" s="82"/>
    </row>
    <row r="63" ht="12.0" customHeight="1">
      <c r="A63" s="82"/>
      <c r="B63" s="82"/>
    </row>
    <row r="64" ht="12.0" customHeight="1">
      <c r="A64" s="82"/>
      <c r="B64" s="82"/>
    </row>
    <row r="65" ht="12.0" customHeight="1">
      <c r="A65" s="82"/>
      <c r="B65" s="82"/>
    </row>
    <row r="66" ht="12.0" customHeight="1">
      <c r="A66" s="82"/>
      <c r="B66" s="82"/>
    </row>
    <row r="67" ht="12.0" customHeight="1">
      <c r="A67" s="82"/>
      <c r="B67" s="82"/>
    </row>
    <row r="68" ht="12.0" customHeight="1">
      <c r="A68" s="82"/>
      <c r="B68" s="82"/>
    </row>
    <row r="69" ht="12.0" customHeight="1">
      <c r="A69" s="82"/>
      <c r="B69" s="82"/>
    </row>
    <row r="70" ht="12.0" customHeight="1">
      <c r="A70" s="82"/>
      <c r="B70" s="82"/>
    </row>
    <row r="71" ht="12.0" customHeight="1">
      <c r="A71" s="82"/>
      <c r="B71" s="82"/>
    </row>
    <row r="72" ht="12.0" customHeight="1">
      <c r="A72" s="82"/>
      <c r="B72" s="82"/>
    </row>
    <row r="73" ht="12.0" customHeight="1">
      <c r="A73" s="82"/>
      <c r="B73" s="82"/>
    </row>
    <row r="74" ht="12.0" customHeight="1">
      <c r="A74" s="82"/>
      <c r="B74" s="82"/>
    </row>
    <row r="75" ht="12.0" customHeight="1">
      <c r="A75" s="82"/>
      <c r="B75" s="82"/>
    </row>
    <row r="76" ht="12.0" customHeight="1">
      <c r="A76" s="82"/>
      <c r="B76" s="82"/>
    </row>
    <row r="77" ht="12.0" customHeight="1">
      <c r="A77" s="82"/>
      <c r="B77" s="82"/>
    </row>
    <row r="78" ht="12.0" customHeight="1">
      <c r="A78" s="82"/>
      <c r="B78" s="82"/>
    </row>
    <row r="79" ht="12.0" customHeight="1">
      <c r="A79" s="82"/>
      <c r="B79" s="82"/>
    </row>
    <row r="80" ht="12.0" customHeight="1">
      <c r="A80" s="82"/>
      <c r="B80" s="82"/>
    </row>
    <row r="81" ht="12.0" customHeight="1">
      <c r="A81" s="82"/>
      <c r="B81" s="82"/>
    </row>
    <row r="82" ht="12.0" customHeight="1">
      <c r="A82" s="82"/>
      <c r="B82" s="82"/>
    </row>
    <row r="83" ht="12.0" customHeight="1">
      <c r="A83" s="82"/>
      <c r="B83" s="82"/>
    </row>
    <row r="84" ht="12.0" customHeight="1">
      <c r="A84" s="82"/>
      <c r="B84" s="82"/>
    </row>
    <row r="85" ht="12.0" customHeight="1">
      <c r="A85" s="82"/>
      <c r="B85" s="82"/>
    </row>
    <row r="86" ht="12.0" customHeight="1">
      <c r="A86" s="82"/>
      <c r="B86" s="82"/>
    </row>
    <row r="87" ht="12.0" customHeight="1">
      <c r="A87" s="82"/>
      <c r="B87" s="82"/>
    </row>
    <row r="88" ht="12.0" customHeight="1">
      <c r="A88" s="82"/>
      <c r="B88" s="82"/>
    </row>
    <row r="89" ht="12.0" customHeight="1">
      <c r="A89" s="82"/>
      <c r="B89" s="82"/>
    </row>
    <row r="90" ht="12.0" customHeight="1">
      <c r="A90" s="82"/>
      <c r="B90" s="82"/>
    </row>
    <row r="91" ht="12.0" customHeight="1">
      <c r="A91" s="82"/>
      <c r="B91" s="82"/>
    </row>
    <row r="92" ht="12.0" customHeight="1">
      <c r="A92" s="82"/>
      <c r="B92" s="82"/>
    </row>
    <row r="93" ht="12.0" customHeight="1">
      <c r="A93" s="82"/>
      <c r="B93" s="82"/>
    </row>
    <row r="94" ht="12.0" customHeight="1">
      <c r="A94" s="82"/>
      <c r="B94" s="82"/>
    </row>
    <row r="95" ht="12.0" customHeight="1">
      <c r="A95" s="82"/>
      <c r="B95" s="82"/>
    </row>
    <row r="96" ht="12.0" customHeight="1">
      <c r="A96" s="82"/>
      <c r="B96" s="82"/>
    </row>
    <row r="97" ht="12.0" customHeight="1">
      <c r="A97" s="82"/>
      <c r="B97" s="82"/>
    </row>
    <row r="98" ht="12.0" customHeight="1">
      <c r="A98" s="82"/>
      <c r="B98" s="82"/>
    </row>
    <row r="99" ht="12.0" customHeight="1">
      <c r="A99" s="82"/>
      <c r="B99" s="82"/>
    </row>
    <row r="100" ht="12.0" customHeight="1">
      <c r="A100" s="82"/>
      <c r="B100" s="82"/>
    </row>
    <row r="101" ht="12.0" customHeight="1">
      <c r="A101" s="82"/>
      <c r="B101" s="82"/>
    </row>
    <row r="102" ht="12.0" customHeight="1">
      <c r="A102" s="82"/>
      <c r="B102" s="82"/>
    </row>
    <row r="103" ht="12.0" customHeight="1">
      <c r="A103" s="82"/>
      <c r="B103" s="82"/>
    </row>
    <row r="104" ht="12.0" customHeight="1">
      <c r="A104" s="82"/>
      <c r="B104" s="82"/>
    </row>
    <row r="105" ht="12.0" customHeight="1">
      <c r="A105" s="82"/>
      <c r="B105" s="82"/>
    </row>
    <row r="106" ht="12.0" customHeight="1">
      <c r="A106" s="82"/>
      <c r="B106" s="82"/>
    </row>
    <row r="107" ht="12.0" customHeight="1">
      <c r="A107" s="82"/>
      <c r="B107" s="82"/>
    </row>
    <row r="108" ht="12.0" customHeight="1">
      <c r="A108" s="82"/>
      <c r="B108" s="82"/>
    </row>
    <row r="109" ht="12.0" customHeight="1">
      <c r="A109" s="82"/>
      <c r="B109" s="82"/>
    </row>
    <row r="110" ht="12.0" customHeight="1">
      <c r="A110" s="82"/>
      <c r="B110" s="82"/>
    </row>
    <row r="111" ht="12.0" customHeight="1">
      <c r="A111" s="82"/>
      <c r="B111" s="82"/>
    </row>
    <row r="112" ht="12.0" customHeight="1">
      <c r="A112" s="82"/>
      <c r="B112" s="82"/>
    </row>
    <row r="113" ht="12.0" customHeight="1">
      <c r="A113" s="82"/>
      <c r="B113" s="82"/>
    </row>
    <row r="114" ht="12.0" customHeight="1">
      <c r="A114" s="82"/>
      <c r="B114" s="82"/>
    </row>
    <row r="115" ht="12.0" customHeight="1">
      <c r="A115" s="82"/>
      <c r="B115" s="82"/>
    </row>
    <row r="116" ht="12.0" customHeight="1">
      <c r="A116" s="82"/>
      <c r="B116" s="82"/>
    </row>
    <row r="117" ht="12.0" customHeight="1">
      <c r="A117" s="82"/>
      <c r="B117" s="82"/>
    </row>
    <row r="118" ht="12.0" customHeight="1">
      <c r="A118" s="82"/>
      <c r="B118" s="82"/>
    </row>
    <row r="119" ht="12.0" customHeight="1">
      <c r="A119" s="82"/>
      <c r="B119" s="82"/>
    </row>
    <row r="120" ht="12.0" customHeight="1">
      <c r="A120" s="82"/>
      <c r="B120" s="82"/>
    </row>
    <row r="121" ht="12.0" customHeight="1">
      <c r="A121" s="82"/>
      <c r="B121" s="82"/>
    </row>
    <row r="122" ht="12.0" customHeight="1">
      <c r="A122" s="82"/>
      <c r="B122" s="82"/>
    </row>
    <row r="123" ht="12.0" customHeight="1">
      <c r="A123" s="82"/>
      <c r="B123" s="82"/>
    </row>
    <row r="124" ht="12.0" customHeight="1">
      <c r="A124" s="82"/>
      <c r="B124" s="82"/>
    </row>
    <row r="125" ht="12.0" customHeight="1">
      <c r="A125" s="82"/>
      <c r="B125" s="82"/>
    </row>
    <row r="126" ht="12.0" customHeight="1">
      <c r="A126" s="82"/>
      <c r="B126" s="82"/>
    </row>
    <row r="127" ht="12.0" customHeight="1">
      <c r="A127" s="82"/>
      <c r="B127" s="82"/>
    </row>
    <row r="128" ht="12.0" customHeight="1">
      <c r="A128" s="82"/>
      <c r="B128" s="82"/>
    </row>
    <row r="129" ht="12.0" customHeight="1">
      <c r="A129" s="82"/>
      <c r="B129" s="82"/>
    </row>
    <row r="130" ht="12.0" customHeight="1">
      <c r="A130" s="82"/>
      <c r="B130" s="82"/>
    </row>
    <row r="131" ht="12.0" customHeight="1">
      <c r="A131" s="82"/>
      <c r="B131" s="82"/>
    </row>
    <row r="132" ht="12.0" customHeight="1">
      <c r="A132" s="82"/>
      <c r="B132" s="82"/>
    </row>
    <row r="133" ht="12.0" customHeight="1">
      <c r="A133" s="82"/>
      <c r="B133" s="82"/>
    </row>
    <row r="134" ht="12.0" customHeight="1">
      <c r="A134" s="82"/>
      <c r="B134" s="82"/>
    </row>
    <row r="135" ht="12.0" customHeight="1">
      <c r="A135" s="82"/>
      <c r="B135" s="82"/>
    </row>
    <row r="136" ht="12.0" customHeight="1">
      <c r="A136" s="82"/>
      <c r="B136" s="82"/>
    </row>
    <row r="137" ht="12.0" customHeight="1">
      <c r="A137" s="82"/>
      <c r="B137" s="82"/>
    </row>
    <row r="138" ht="12.0" customHeight="1">
      <c r="A138" s="82"/>
      <c r="B138" s="82"/>
    </row>
    <row r="139" ht="12.0" customHeight="1">
      <c r="A139" s="82"/>
      <c r="B139" s="82"/>
    </row>
    <row r="140" ht="12.0" customHeight="1">
      <c r="A140" s="82"/>
      <c r="B140" s="82"/>
    </row>
    <row r="141" ht="12.0" customHeight="1">
      <c r="A141" s="82"/>
      <c r="B141" s="82"/>
    </row>
    <row r="142" ht="12.0" customHeight="1">
      <c r="A142" s="82"/>
      <c r="B142" s="82"/>
    </row>
    <row r="143" ht="12.0" customHeight="1">
      <c r="A143" s="82"/>
      <c r="B143" s="82"/>
    </row>
    <row r="144" ht="12.0" customHeight="1">
      <c r="A144" s="82"/>
      <c r="B144" s="82"/>
    </row>
    <row r="145" ht="12.0" customHeight="1">
      <c r="A145" s="82"/>
      <c r="B145" s="82"/>
    </row>
    <row r="146" ht="12.0" customHeight="1">
      <c r="A146" s="82"/>
      <c r="B146" s="82"/>
    </row>
    <row r="147" ht="12.0" customHeight="1">
      <c r="A147" s="82"/>
      <c r="B147" s="82"/>
    </row>
    <row r="148" ht="12.0" customHeight="1">
      <c r="A148" s="82"/>
      <c r="B148" s="82"/>
    </row>
    <row r="149" ht="12.0" customHeight="1">
      <c r="A149" s="82"/>
      <c r="B149" s="82"/>
    </row>
    <row r="150" ht="12.0" customHeight="1">
      <c r="A150" s="82"/>
      <c r="B150" s="82"/>
    </row>
    <row r="151" ht="12.0" customHeight="1">
      <c r="A151" s="82"/>
      <c r="B151" s="82"/>
    </row>
    <row r="152" ht="12.0" customHeight="1">
      <c r="A152" s="82"/>
      <c r="B152" s="82"/>
    </row>
    <row r="153" ht="12.0" customHeight="1">
      <c r="A153" s="82"/>
      <c r="B153" s="82"/>
    </row>
    <row r="154" ht="12.0" customHeight="1">
      <c r="A154" s="82"/>
      <c r="B154" s="82"/>
    </row>
    <row r="155" ht="12.0" customHeight="1">
      <c r="A155" s="82"/>
      <c r="B155" s="82"/>
    </row>
    <row r="156" ht="12.0" customHeight="1">
      <c r="A156" s="82"/>
      <c r="B156" s="82"/>
    </row>
    <row r="157" ht="12.0" customHeight="1">
      <c r="A157" s="82"/>
      <c r="B157" s="82"/>
    </row>
    <row r="158" ht="12.0" customHeight="1">
      <c r="A158" s="82"/>
      <c r="B158" s="82"/>
    </row>
    <row r="159" ht="12.0" customHeight="1">
      <c r="A159" s="82"/>
      <c r="B159" s="82"/>
    </row>
    <row r="160" ht="12.0" customHeight="1">
      <c r="A160" s="82"/>
      <c r="B160" s="82"/>
    </row>
    <row r="161" ht="12.0" customHeight="1">
      <c r="A161" s="82"/>
      <c r="B161" s="82"/>
    </row>
    <row r="162" ht="12.0" customHeight="1">
      <c r="A162" s="82"/>
      <c r="B162" s="82"/>
    </row>
    <row r="163" ht="12.0" customHeight="1">
      <c r="A163" s="82"/>
      <c r="B163" s="82"/>
    </row>
    <row r="164" ht="12.0" customHeight="1">
      <c r="A164" s="82"/>
      <c r="B164" s="82"/>
    </row>
    <row r="165" ht="12.0" customHeight="1">
      <c r="A165" s="82"/>
      <c r="B165" s="82"/>
    </row>
    <row r="166" ht="12.0" customHeight="1">
      <c r="A166" s="82"/>
      <c r="B166" s="82"/>
    </row>
    <row r="167" ht="12.0" customHeight="1">
      <c r="A167" s="82"/>
      <c r="B167" s="82"/>
    </row>
    <row r="168" ht="12.0" customHeight="1">
      <c r="A168" s="82"/>
      <c r="B168" s="82"/>
    </row>
    <row r="169" ht="12.0" customHeight="1">
      <c r="A169" s="82"/>
      <c r="B169" s="82"/>
    </row>
    <row r="170" ht="12.0" customHeight="1">
      <c r="A170" s="82"/>
      <c r="B170" s="82"/>
    </row>
    <row r="171" ht="12.0" customHeight="1">
      <c r="A171" s="82"/>
      <c r="B171" s="82"/>
    </row>
    <row r="172" ht="12.0" customHeight="1">
      <c r="A172" s="82"/>
      <c r="B172" s="82"/>
    </row>
    <row r="173" ht="12.0" customHeight="1">
      <c r="A173" s="82"/>
      <c r="B173" s="82"/>
    </row>
    <row r="174" ht="12.0" customHeight="1">
      <c r="A174" s="82"/>
      <c r="B174" s="82"/>
    </row>
    <row r="175" ht="12.0" customHeight="1">
      <c r="A175" s="82"/>
      <c r="B175" s="82"/>
    </row>
    <row r="176" ht="12.0" customHeight="1">
      <c r="A176" s="82"/>
      <c r="B176" s="82"/>
    </row>
    <row r="177" ht="12.0" customHeight="1">
      <c r="A177" s="82"/>
      <c r="B177" s="82"/>
    </row>
    <row r="178" ht="12.0" customHeight="1">
      <c r="A178" s="82"/>
      <c r="B178" s="82"/>
    </row>
    <row r="179" ht="12.0" customHeight="1">
      <c r="A179" s="82"/>
      <c r="B179" s="82"/>
    </row>
    <row r="180" ht="12.0" customHeight="1">
      <c r="A180" s="82"/>
      <c r="B180" s="82"/>
    </row>
    <row r="181" ht="12.0" customHeight="1">
      <c r="A181" s="82"/>
      <c r="B181" s="82"/>
    </row>
    <row r="182" ht="12.0" customHeight="1">
      <c r="A182" s="82"/>
      <c r="B182" s="82"/>
    </row>
    <row r="183" ht="12.0" customHeight="1">
      <c r="A183" s="82"/>
      <c r="B183" s="82"/>
    </row>
    <row r="184" ht="12.0" customHeight="1">
      <c r="A184" s="82"/>
      <c r="B184" s="82"/>
    </row>
    <row r="185" ht="12.0" customHeight="1">
      <c r="A185" s="82"/>
      <c r="B185" s="82"/>
    </row>
    <row r="186" ht="12.0" customHeight="1">
      <c r="A186" s="82"/>
      <c r="B186" s="82"/>
    </row>
    <row r="187" ht="12.0" customHeight="1">
      <c r="A187" s="82"/>
      <c r="B187" s="82"/>
    </row>
    <row r="188" ht="12.0" customHeight="1">
      <c r="A188" s="82"/>
      <c r="B188" s="82"/>
    </row>
    <row r="189" ht="12.0" customHeight="1">
      <c r="A189" s="82"/>
      <c r="B189" s="82"/>
    </row>
    <row r="190" ht="12.0" customHeight="1">
      <c r="A190" s="82"/>
      <c r="B190" s="82"/>
    </row>
    <row r="191" ht="12.0" customHeight="1">
      <c r="A191" s="82"/>
      <c r="B191" s="82"/>
    </row>
    <row r="192" ht="12.0" customHeight="1">
      <c r="A192" s="82"/>
      <c r="B192" s="82"/>
    </row>
    <row r="193" ht="12.0" customHeight="1">
      <c r="A193" s="82"/>
      <c r="B193" s="82"/>
    </row>
    <row r="194" ht="12.0" customHeight="1">
      <c r="A194" s="82"/>
      <c r="B194" s="82"/>
    </row>
    <row r="195" ht="12.0" customHeight="1">
      <c r="A195" s="82"/>
      <c r="B195" s="82"/>
    </row>
    <row r="196" ht="12.0" customHeight="1">
      <c r="A196" s="82"/>
      <c r="B196" s="82"/>
    </row>
    <row r="197" ht="12.0" customHeight="1">
      <c r="A197" s="82"/>
      <c r="B197" s="82"/>
    </row>
    <row r="198" ht="12.0" customHeight="1">
      <c r="A198" s="82"/>
      <c r="B198" s="82"/>
    </row>
    <row r="199" ht="12.0" customHeight="1">
      <c r="A199" s="82"/>
      <c r="B199" s="82"/>
    </row>
    <row r="200" ht="12.0" customHeight="1">
      <c r="A200" s="82"/>
      <c r="B200" s="82"/>
    </row>
    <row r="201" ht="12.0" customHeight="1">
      <c r="A201" s="82"/>
      <c r="B201" s="82"/>
    </row>
    <row r="202" ht="12.0" customHeight="1">
      <c r="A202" s="82"/>
      <c r="B202" s="82"/>
    </row>
    <row r="203" ht="12.0" customHeight="1">
      <c r="A203" s="82"/>
      <c r="B203" s="82"/>
    </row>
    <row r="204" ht="12.0" customHeight="1">
      <c r="A204" s="82"/>
      <c r="B204" s="82"/>
    </row>
    <row r="205" ht="12.0" customHeight="1">
      <c r="A205" s="82"/>
      <c r="B205" s="82"/>
    </row>
    <row r="206" ht="12.0" customHeight="1">
      <c r="A206" s="82"/>
      <c r="B206" s="82"/>
    </row>
    <row r="207" ht="12.0" customHeight="1">
      <c r="A207" s="82"/>
      <c r="B207" s="82"/>
    </row>
    <row r="208" ht="12.0" customHeight="1">
      <c r="A208" s="82"/>
      <c r="B208" s="82"/>
    </row>
    <row r="209" ht="12.0" customHeight="1">
      <c r="A209" s="82"/>
      <c r="B209" s="82"/>
    </row>
    <row r="210" ht="12.0" customHeight="1">
      <c r="A210" s="82"/>
      <c r="B210" s="82"/>
    </row>
    <row r="211" ht="12.0" customHeight="1">
      <c r="A211" s="82"/>
      <c r="B211" s="82"/>
    </row>
    <row r="212" ht="12.0" customHeight="1">
      <c r="A212" s="82"/>
      <c r="B212" s="82"/>
    </row>
    <row r="213" ht="12.0" customHeight="1">
      <c r="A213" s="82"/>
      <c r="B213" s="82"/>
    </row>
    <row r="214" ht="12.0" customHeight="1">
      <c r="A214" s="82"/>
      <c r="B214" s="82"/>
    </row>
    <row r="215" ht="12.0" customHeight="1">
      <c r="A215" s="82"/>
      <c r="B215" s="82"/>
    </row>
    <row r="216" ht="12.0" customHeight="1">
      <c r="A216" s="82"/>
      <c r="B216" s="82"/>
    </row>
    <row r="217" ht="12.0" customHeight="1">
      <c r="A217" s="82"/>
      <c r="B217" s="82"/>
    </row>
    <row r="218" ht="12.0" customHeight="1">
      <c r="A218" s="82"/>
      <c r="B218" s="82"/>
    </row>
    <row r="219" ht="12.0" customHeight="1">
      <c r="A219" s="82"/>
      <c r="B219" s="82"/>
    </row>
    <row r="220" ht="12.0" customHeight="1">
      <c r="A220" s="82"/>
      <c r="B220" s="82"/>
    </row>
    <row r="221" ht="12.0" customHeight="1">
      <c r="A221" s="82"/>
      <c r="B221" s="82"/>
    </row>
    <row r="222" ht="12.0" customHeight="1">
      <c r="A222" s="82"/>
      <c r="B222" s="82"/>
    </row>
    <row r="223" ht="12.0" customHeight="1">
      <c r="A223" s="82"/>
      <c r="B223" s="82"/>
    </row>
    <row r="224" ht="12.0" customHeight="1">
      <c r="A224" s="82"/>
      <c r="B224" s="82"/>
    </row>
    <row r="225" ht="12.0" customHeight="1">
      <c r="A225" s="82"/>
      <c r="B225" s="82"/>
    </row>
    <row r="226" ht="12.0" customHeight="1">
      <c r="A226" s="82"/>
      <c r="B226" s="82"/>
    </row>
    <row r="227" ht="12.0" customHeight="1">
      <c r="A227" s="82"/>
      <c r="B227" s="82"/>
    </row>
    <row r="228" ht="12.0" customHeight="1">
      <c r="A228" s="82"/>
      <c r="B228" s="82"/>
    </row>
    <row r="229" ht="12.0" customHeight="1">
      <c r="A229" s="82"/>
      <c r="B229" s="82"/>
    </row>
    <row r="230" ht="12.0" customHeight="1">
      <c r="A230" s="82"/>
      <c r="B230" s="82"/>
    </row>
    <row r="231" ht="12.0" customHeight="1">
      <c r="A231" s="82"/>
      <c r="B231" s="82"/>
    </row>
    <row r="232" ht="12.0" customHeight="1">
      <c r="A232" s="82"/>
      <c r="B232" s="82"/>
    </row>
    <row r="233" ht="12.0" customHeight="1">
      <c r="A233" s="82"/>
      <c r="B233" s="82"/>
    </row>
    <row r="234" ht="12.0" customHeight="1">
      <c r="A234" s="82"/>
      <c r="B234" s="82"/>
    </row>
    <row r="235" ht="12.0" customHeight="1">
      <c r="A235" s="82"/>
      <c r="B235" s="82"/>
    </row>
    <row r="236" ht="12.0" customHeight="1">
      <c r="A236" s="82"/>
      <c r="B236" s="82"/>
    </row>
    <row r="237" ht="12.0" customHeight="1">
      <c r="A237" s="82"/>
      <c r="B237" s="82"/>
    </row>
    <row r="238" ht="12.0" customHeight="1">
      <c r="A238" s="82"/>
      <c r="B238" s="82"/>
    </row>
    <row r="239" ht="12.0" customHeight="1">
      <c r="A239" s="82"/>
      <c r="B239" s="82"/>
    </row>
    <row r="240" ht="12.0" customHeight="1">
      <c r="A240" s="82"/>
      <c r="B240" s="82"/>
    </row>
    <row r="241" ht="12.0" customHeight="1">
      <c r="A241" s="82"/>
      <c r="B241" s="82"/>
    </row>
    <row r="242" ht="12.0" customHeight="1">
      <c r="A242" s="82"/>
      <c r="B242" s="82"/>
    </row>
    <row r="243" ht="12.0" customHeight="1">
      <c r="A243" s="82"/>
      <c r="B243" s="82"/>
    </row>
    <row r="244" ht="12.0" customHeight="1">
      <c r="A244" s="82"/>
      <c r="B244" s="82"/>
    </row>
    <row r="245" ht="12.0" customHeight="1">
      <c r="A245" s="82"/>
      <c r="B245" s="82"/>
    </row>
    <row r="246" ht="12.0" customHeight="1">
      <c r="A246" s="82"/>
      <c r="B246" s="82"/>
    </row>
    <row r="247" ht="12.0" customHeight="1">
      <c r="A247" s="82"/>
      <c r="B247" s="82"/>
    </row>
    <row r="248" ht="12.0" customHeight="1">
      <c r="A248" s="82"/>
      <c r="B248" s="82"/>
    </row>
    <row r="249" ht="12.0" customHeight="1">
      <c r="A249" s="82"/>
      <c r="B249" s="82"/>
    </row>
    <row r="250" ht="12.0" customHeight="1">
      <c r="A250" s="82"/>
      <c r="B250" s="82"/>
    </row>
    <row r="251" ht="12.0" customHeight="1">
      <c r="A251" s="82"/>
      <c r="B251" s="82"/>
    </row>
    <row r="252" ht="12.0" customHeight="1">
      <c r="A252" s="82"/>
      <c r="B252" s="82"/>
    </row>
    <row r="253" ht="12.0" customHeight="1">
      <c r="A253" s="82"/>
      <c r="B253" s="82"/>
    </row>
    <row r="254" ht="12.0" customHeight="1">
      <c r="A254" s="82"/>
      <c r="B254" s="82"/>
    </row>
    <row r="255" ht="12.0" customHeight="1">
      <c r="A255" s="82"/>
      <c r="B255" s="82"/>
    </row>
    <row r="256" ht="12.0" customHeight="1">
      <c r="A256" s="82"/>
      <c r="B256" s="82"/>
    </row>
    <row r="257" ht="12.0" customHeight="1">
      <c r="A257" s="82"/>
      <c r="B257" s="82"/>
    </row>
    <row r="258" ht="12.0" customHeight="1">
      <c r="A258" s="82"/>
      <c r="B258" s="82"/>
    </row>
    <row r="259" ht="12.0" customHeight="1">
      <c r="A259" s="82"/>
      <c r="B259" s="82"/>
    </row>
    <row r="260" ht="12.0" customHeight="1">
      <c r="A260" s="82"/>
      <c r="B260" s="82"/>
    </row>
    <row r="261" ht="12.0" customHeight="1">
      <c r="A261" s="82"/>
      <c r="B261" s="82"/>
    </row>
    <row r="262" ht="12.0" customHeight="1">
      <c r="A262" s="82"/>
      <c r="B262" s="82"/>
    </row>
    <row r="263" ht="12.0" customHeight="1">
      <c r="A263" s="82"/>
      <c r="B263" s="82"/>
    </row>
    <row r="264" ht="12.0" customHeight="1">
      <c r="A264" s="82"/>
      <c r="B264" s="82"/>
    </row>
    <row r="265" ht="12.0" customHeight="1">
      <c r="A265" s="82"/>
      <c r="B265" s="82"/>
    </row>
    <row r="266" ht="12.0" customHeight="1">
      <c r="A266" s="82"/>
      <c r="B266" s="82"/>
    </row>
    <row r="267" ht="12.0" customHeight="1">
      <c r="A267" s="82"/>
      <c r="B267" s="82"/>
    </row>
    <row r="268" ht="12.0" customHeight="1">
      <c r="A268" s="82"/>
      <c r="B268" s="82"/>
    </row>
    <row r="269" ht="12.0" customHeight="1">
      <c r="A269" s="82"/>
      <c r="B269" s="82"/>
    </row>
    <row r="270" ht="12.0" customHeight="1">
      <c r="A270" s="82"/>
      <c r="B270" s="82"/>
    </row>
    <row r="271" ht="12.0" customHeight="1">
      <c r="A271" s="82"/>
      <c r="B271" s="82"/>
    </row>
    <row r="272" ht="12.0" customHeight="1">
      <c r="A272" s="82"/>
      <c r="B272" s="82"/>
    </row>
    <row r="273" ht="12.0" customHeight="1">
      <c r="A273" s="82"/>
      <c r="B273" s="82"/>
    </row>
    <row r="274" ht="12.0" customHeight="1">
      <c r="A274" s="82"/>
      <c r="B274" s="82"/>
    </row>
    <row r="275" ht="12.0" customHeight="1">
      <c r="A275" s="82"/>
      <c r="B275" s="82"/>
    </row>
    <row r="276" ht="12.0" customHeight="1">
      <c r="A276" s="82"/>
      <c r="B276" s="82"/>
    </row>
    <row r="277" ht="12.0" customHeight="1">
      <c r="A277" s="82"/>
      <c r="B277" s="82"/>
    </row>
    <row r="278" ht="12.0" customHeight="1">
      <c r="A278" s="82"/>
      <c r="B278" s="82"/>
    </row>
    <row r="279" ht="12.0" customHeight="1">
      <c r="A279" s="82"/>
      <c r="B279" s="82"/>
    </row>
    <row r="280" ht="12.0" customHeight="1">
      <c r="A280" s="82"/>
      <c r="B280" s="82"/>
    </row>
    <row r="281" ht="12.0" customHeight="1">
      <c r="A281" s="82"/>
      <c r="B281" s="82"/>
    </row>
    <row r="282" ht="12.0" customHeight="1">
      <c r="A282" s="82"/>
      <c r="B282" s="82"/>
    </row>
    <row r="283" ht="12.0" customHeight="1">
      <c r="A283" s="82"/>
      <c r="B283" s="82"/>
    </row>
    <row r="284" ht="12.0" customHeight="1">
      <c r="A284" s="82"/>
      <c r="B284" s="82"/>
    </row>
    <row r="285" ht="12.0" customHeight="1">
      <c r="A285" s="82"/>
      <c r="B285" s="82"/>
    </row>
    <row r="286" ht="12.0" customHeight="1">
      <c r="A286" s="82"/>
      <c r="B286" s="82"/>
    </row>
    <row r="287" ht="12.0" customHeight="1">
      <c r="A287" s="82"/>
      <c r="B287" s="82"/>
    </row>
    <row r="288" ht="12.0" customHeight="1">
      <c r="A288" s="82"/>
      <c r="B288" s="82"/>
    </row>
    <row r="289" ht="12.0" customHeight="1">
      <c r="A289" s="82"/>
      <c r="B289" s="82"/>
    </row>
    <row r="290" ht="12.0" customHeight="1">
      <c r="A290" s="82"/>
      <c r="B290" s="82"/>
    </row>
    <row r="291" ht="12.0" customHeight="1">
      <c r="A291" s="82"/>
      <c r="B291" s="82"/>
    </row>
    <row r="292" ht="12.0" customHeight="1">
      <c r="A292" s="82"/>
      <c r="B292" s="82"/>
    </row>
    <row r="293" ht="12.0" customHeight="1">
      <c r="A293" s="82"/>
      <c r="B293" s="82"/>
    </row>
    <row r="294" ht="12.0" customHeight="1">
      <c r="A294" s="82"/>
      <c r="B294" s="82"/>
    </row>
    <row r="295" ht="12.0" customHeight="1">
      <c r="A295" s="82"/>
      <c r="B295" s="82"/>
    </row>
    <row r="296" ht="12.0" customHeight="1">
      <c r="A296" s="82"/>
      <c r="B296" s="82"/>
    </row>
    <row r="297" ht="12.0" customHeight="1">
      <c r="A297" s="82"/>
      <c r="B297" s="82"/>
    </row>
    <row r="298" ht="12.0" customHeight="1">
      <c r="A298" s="82"/>
      <c r="B298" s="82"/>
    </row>
    <row r="299" ht="12.0" customHeight="1">
      <c r="A299" s="82"/>
      <c r="B299" s="82"/>
    </row>
    <row r="300" ht="12.0" customHeight="1">
      <c r="A300" s="82"/>
      <c r="B300" s="82"/>
    </row>
    <row r="301" ht="12.0" customHeight="1">
      <c r="A301" s="82"/>
      <c r="B301" s="82"/>
    </row>
    <row r="302" ht="12.0" customHeight="1">
      <c r="A302" s="82"/>
      <c r="B302" s="82"/>
    </row>
    <row r="303" ht="12.0" customHeight="1">
      <c r="A303" s="82"/>
      <c r="B303" s="82"/>
    </row>
    <row r="304" ht="12.0" customHeight="1">
      <c r="A304" s="82"/>
      <c r="B304" s="82"/>
    </row>
    <row r="305" ht="12.0" customHeight="1">
      <c r="A305" s="82"/>
      <c r="B305" s="82"/>
    </row>
    <row r="306" ht="12.0" customHeight="1">
      <c r="A306" s="82"/>
      <c r="B306" s="82"/>
    </row>
    <row r="307" ht="12.0" customHeight="1">
      <c r="A307" s="82"/>
      <c r="B307" s="82"/>
    </row>
    <row r="308" ht="12.0" customHeight="1">
      <c r="A308" s="82"/>
      <c r="B308" s="82"/>
    </row>
    <row r="309" ht="12.0" customHeight="1">
      <c r="A309" s="82"/>
      <c r="B309" s="82"/>
    </row>
    <row r="310" ht="12.0" customHeight="1">
      <c r="A310" s="82"/>
      <c r="B310" s="82"/>
    </row>
    <row r="311" ht="12.0" customHeight="1">
      <c r="A311" s="82"/>
      <c r="B311" s="82"/>
    </row>
    <row r="312" ht="12.0" customHeight="1">
      <c r="A312" s="82"/>
      <c r="B312" s="82"/>
    </row>
    <row r="313" ht="12.0" customHeight="1">
      <c r="A313" s="82"/>
      <c r="B313" s="82"/>
    </row>
    <row r="314" ht="12.0" customHeight="1">
      <c r="A314" s="82"/>
      <c r="B314" s="82"/>
    </row>
    <row r="315" ht="12.0" customHeight="1">
      <c r="A315" s="82"/>
      <c r="B315" s="82"/>
    </row>
    <row r="316" ht="12.0" customHeight="1">
      <c r="A316" s="82"/>
      <c r="B316" s="82"/>
    </row>
    <row r="317" ht="12.0" customHeight="1">
      <c r="A317" s="82"/>
      <c r="B317" s="82"/>
    </row>
    <row r="318" ht="12.0" customHeight="1">
      <c r="A318" s="82"/>
      <c r="B318" s="82"/>
    </row>
    <row r="319" ht="12.0" customHeight="1">
      <c r="A319" s="82"/>
      <c r="B319" s="82"/>
    </row>
    <row r="320" ht="12.0" customHeight="1">
      <c r="A320" s="82"/>
      <c r="B320" s="82"/>
    </row>
    <row r="321" ht="12.0" customHeight="1">
      <c r="A321" s="82"/>
      <c r="B321" s="82"/>
    </row>
    <row r="322" ht="12.0" customHeight="1">
      <c r="A322" s="82"/>
      <c r="B322" s="82"/>
    </row>
    <row r="323" ht="12.0" customHeight="1">
      <c r="A323" s="82"/>
      <c r="B323" s="82"/>
    </row>
    <row r="324" ht="12.0" customHeight="1">
      <c r="A324" s="82"/>
      <c r="B324" s="82"/>
    </row>
    <row r="325" ht="12.0" customHeight="1">
      <c r="A325" s="82"/>
      <c r="B325" s="82"/>
    </row>
    <row r="326" ht="12.0" customHeight="1">
      <c r="A326" s="82"/>
      <c r="B326" s="82"/>
    </row>
    <row r="327" ht="12.0" customHeight="1">
      <c r="A327" s="82"/>
      <c r="B327" s="82"/>
    </row>
    <row r="328" ht="12.0" customHeight="1">
      <c r="A328" s="82"/>
      <c r="B328" s="82"/>
    </row>
    <row r="329" ht="12.0" customHeight="1">
      <c r="A329" s="82"/>
      <c r="B329" s="82"/>
    </row>
    <row r="330" ht="12.0" customHeight="1">
      <c r="A330" s="82"/>
      <c r="B330" s="82"/>
    </row>
    <row r="331" ht="12.0" customHeight="1">
      <c r="A331" s="82"/>
      <c r="B331" s="82"/>
    </row>
    <row r="332" ht="12.0" customHeight="1">
      <c r="A332" s="82"/>
      <c r="B332" s="82"/>
    </row>
    <row r="333" ht="12.0" customHeight="1">
      <c r="A333" s="82"/>
      <c r="B333" s="82"/>
    </row>
    <row r="334" ht="12.0" customHeight="1">
      <c r="A334" s="82"/>
      <c r="B334" s="82"/>
    </row>
    <row r="335" ht="12.0" customHeight="1">
      <c r="A335" s="82"/>
      <c r="B335" s="82"/>
    </row>
    <row r="336" ht="12.0" customHeight="1">
      <c r="A336" s="82"/>
      <c r="B336" s="82"/>
    </row>
    <row r="337" ht="12.0" customHeight="1">
      <c r="A337" s="82"/>
      <c r="B337" s="82"/>
    </row>
    <row r="338" ht="12.0" customHeight="1">
      <c r="A338" s="82"/>
      <c r="B338" s="82"/>
    </row>
    <row r="339" ht="12.0" customHeight="1">
      <c r="A339" s="82"/>
      <c r="B339" s="82"/>
    </row>
    <row r="340" ht="12.0" customHeight="1">
      <c r="A340" s="82"/>
      <c r="B340" s="82"/>
    </row>
    <row r="341" ht="12.0" customHeight="1">
      <c r="A341" s="82"/>
      <c r="B341" s="82"/>
    </row>
    <row r="342" ht="12.0" customHeight="1">
      <c r="A342" s="82"/>
      <c r="B342" s="82"/>
    </row>
    <row r="343" ht="12.0" customHeight="1">
      <c r="A343" s="82"/>
      <c r="B343" s="82"/>
    </row>
    <row r="344" ht="12.0" customHeight="1">
      <c r="A344" s="82"/>
      <c r="B344" s="82"/>
    </row>
    <row r="345" ht="12.0" customHeight="1">
      <c r="A345" s="82"/>
      <c r="B345" s="82"/>
    </row>
    <row r="346" ht="12.0" customHeight="1">
      <c r="A346" s="82"/>
      <c r="B346" s="82"/>
    </row>
    <row r="347" ht="12.0" customHeight="1">
      <c r="A347" s="82"/>
      <c r="B347" s="82"/>
    </row>
    <row r="348" ht="12.0" customHeight="1">
      <c r="A348" s="82"/>
      <c r="B348" s="82"/>
    </row>
    <row r="349" ht="12.0" customHeight="1">
      <c r="A349" s="82"/>
      <c r="B349" s="82"/>
    </row>
    <row r="350" ht="12.0" customHeight="1">
      <c r="A350" s="82"/>
      <c r="B350" s="82"/>
    </row>
    <row r="351" ht="12.0" customHeight="1">
      <c r="A351" s="82"/>
      <c r="B351" s="82"/>
    </row>
    <row r="352" ht="12.0" customHeight="1">
      <c r="A352" s="82"/>
      <c r="B352" s="82"/>
    </row>
    <row r="353" ht="12.0" customHeight="1">
      <c r="A353" s="82"/>
      <c r="B353" s="82"/>
    </row>
    <row r="354" ht="12.0" customHeight="1">
      <c r="A354" s="82"/>
      <c r="B354" s="82"/>
    </row>
    <row r="355" ht="12.0" customHeight="1">
      <c r="A355" s="82"/>
      <c r="B355" s="82"/>
    </row>
    <row r="356" ht="12.0" customHeight="1">
      <c r="A356" s="82"/>
      <c r="B356" s="82"/>
    </row>
    <row r="357" ht="12.0" customHeight="1">
      <c r="A357" s="82"/>
      <c r="B357" s="82"/>
    </row>
    <row r="358" ht="12.0" customHeight="1">
      <c r="A358" s="82"/>
      <c r="B358" s="82"/>
    </row>
    <row r="359" ht="12.0" customHeight="1">
      <c r="A359" s="82"/>
      <c r="B359" s="82"/>
    </row>
    <row r="360" ht="12.0" customHeight="1">
      <c r="A360" s="82"/>
      <c r="B360" s="82"/>
    </row>
    <row r="361" ht="12.0" customHeight="1">
      <c r="A361" s="82"/>
      <c r="B361" s="82"/>
    </row>
    <row r="362" ht="12.0" customHeight="1">
      <c r="A362" s="82"/>
      <c r="B362" s="82"/>
    </row>
    <row r="363" ht="12.0" customHeight="1">
      <c r="A363" s="82"/>
      <c r="B363" s="82"/>
    </row>
    <row r="364" ht="12.0" customHeight="1">
      <c r="A364" s="82"/>
      <c r="B364" s="82"/>
    </row>
    <row r="365" ht="12.0" customHeight="1">
      <c r="A365" s="82"/>
      <c r="B365" s="82"/>
    </row>
    <row r="366" ht="12.0" customHeight="1">
      <c r="A366" s="82"/>
      <c r="B366" s="82"/>
    </row>
    <row r="367" ht="12.0" customHeight="1">
      <c r="A367" s="82"/>
      <c r="B367" s="82"/>
    </row>
    <row r="368" ht="12.0" customHeight="1">
      <c r="A368" s="82"/>
      <c r="B368" s="82"/>
    </row>
    <row r="369" ht="12.0" customHeight="1">
      <c r="A369" s="82"/>
      <c r="B369" s="82"/>
    </row>
    <row r="370" ht="12.0" customHeight="1">
      <c r="A370" s="82"/>
      <c r="B370" s="82"/>
    </row>
    <row r="371" ht="12.0" customHeight="1">
      <c r="A371" s="82"/>
      <c r="B371" s="82"/>
    </row>
    <row r="372" ht="12.0" customHeight="1">
      <c r="A372" s="82"/>
      <c r="B372" s="82"/>
    </row>
    <row r="373" ht="12.0" customHeight="1">
      <c r="A373" s="82"/>
      <c r="B373" s="82"/>
    </row>
    <row r="374" ht="12.0" customHeight="1">
      <c r="A374" s="82"/>
      <c r="B374" s="82"/>
    </row>
    <row r="375" ht="12.0" customHeight="1">
      <c r="A375" s="82"/>
      <c r="B375" s="82"/>
    </row>
    <row r="376" ht="12.0" customHeight="1">
      <c r="A376" s="82"/>
      <c r="B376" s="82"/>
    </row>
    <row r="377" ht="12.0" customHeight="1">
      <c r="A377" s="82"/>
      <c r="B377" s="82"/>
    </row>
    <row r="378" ht="12.0" customHeight="1">
      <c r="A378" s="82"/>
      <c r="B378" s="82"/>
    </row>
    <row r="379" ht="12.0" customHeight="1">
      <c r="A379" s="82"/>
      <c r="B379" s="82"/>
    </row>
    <row r="380" ht="12.0" customHeight="1">
      <c r="A380" s="82"/>
      <c r="B380" s="82"/>
    </row>
    <row r="381" ht="12.0" customHeight="1">
      <c r="A381" s="82"/>
      <c r="B381" s="82"/>
    </row>
    <row r="382" ht="12.0" customHeight="1">
      <c r="A382" s="82"/>
      <c r="B382" s="82"/>
    </row>
    <row r="383" ht="12.0" customHeight="1">
      <c r="A383" s="82"/>
      <c r="B383" s="82"/>
    </row>
    <row r="384" ht="12.0" customHeight="1">
      <c r="A384" s="82"/>
      <c r="B384" s="82"/>
    </row>
    <row r="385" ht="12.0" customHeight="1">
      <c r="A385" s="82"/>
      <c r="B385" s="82"/>
    </row>
    <row r="386" ht="12.0" customHeight="1">
      <c r="A386" s="82"/>
      <c r="B386" s="82"/>
    </row>
    <row r="387" ht="12.0" customHeight="1">
      <c r="A387" s="82"/>
      <c r="B387" s="82"/>
    </row>
    <row r="388" ht="12.0" customHeight="1">
      <c r="A388" s="82"/>
      <c r="B388" s="82"/>
    </row>
    <row r="389" ht="12.0" customHeight="1">
      <c r="A389" s="82"/>
      <c r="B389" s="82"/>
    </row>
    <row r="390" ht="12.0" customHeight="1">
      <c r="A390" s="82"/>
      <c r="B390" s="82"/>
    </row>
    <row r="391" ht="12.0" customHeight="1">
      <c r="A391" s="82"/>
      <c r="B391" s="82"/>
    </row>
    <row r="392" ht="12.0" customHeight="1">
      <c r="A392" s="82"/>
      <c r="B392" s="82"/>
    </row>
    <row r="393" ht="12.0" customHeight="1">
      <c r="A393" s="82"/>
      <c r="B393" s="82"/>
    </row>
    <row r="394" ht="12.0" customHeight="1">
      <c r="A394" s="82"/>
      <c r="B394" s="82"/>
    </row>
    <row r="395" ht="12.0" customHeight="1">
      <c r="A395" s="82"/>
      <c r="B395" s="82"/>
    </row>
    <row r="396" ht="12.0" customHeight="1">
      <c r="A396" s="82"/>
      <c r="B396" s="82"/>
    </row>
    <row r="397" ht="12.0" customHeight="1">
      <c r="A397" s="82"/>
      <c r="B397" s="82"/>
    </row>
    <row r="398" ht="12.0" customHeight="1">
      <c r="A398" s="82"/>
      <c r="B398" s="82"/>
    </row>
    <row r="399" ht="12.0" customHeight="1">
      <c r="A399" s="82"/>
      <c r="B399" s="82"/>
    </row>
    <row r="400" ht="12.0" customHeight="1">
      <c r="A400" s="82"/>
      <c r="B400" s="82"/>
    </row>
    <row r="401" ht="12.0" customHeight="1">
      <c r="A401" s="82"/>
      <c r="B401" s="82"/>
    </row>
    <row r="402" ht="12.0" customHeight="1">
      <c r="A402" s="82"/>
      <c r="B402" s="82"/>
    </row>
    <row r="403" ht="12.0" customHeight="1">
      <c r="A403" s="82"/>
      <c r="B403" s="82"/>
    </row>
    <row r="404" ht="12.0" customHeight="1">
      <c r="A404" s="82"/>
      <c r="B404" s="82"/>
    </row>
    <row r="405" ht="12.0" customHeight="1">
      <c r="A405" s="82"/>
      <c r="B405" s="82"/>
    </row>
    <row r="406" ht="12.0" customHeight="1">
      <c r="A406" s="82"/>
      <c r="B406" s="82"/>
    </row>
    <row r="407" ht="12.0" customHeight="1">
      <c r="A407" s="82"/>
      <c r="B407" s="82"/>
    </row>
    <row r="408" ht="12.0" customHeight="1">
      <c r="A408" s="82"/>
      <c r="B408" s="82"/>
    </row>
    <row r="409" ht="12.0" customHeight="1">
      <c r="A409" s="82"/>
      <c r="B409" s="82"/>
    </row>
    <row r="410" ht="12.0" customHeight="1">
      <c r="A410" s="82"/>
      <c r="B410" s="82"/>
    </row>
    <row r="411" ht="12.0" customHeight="1">
      <c r="A411" s="82"/>
      <c r="B411" s="82"/>
    </row>
    <row r="412" ht="12.0" customHeight="1">
      <c r="A412" s="82"/>
      <c r="B412" s="82"/>
    </row>
    <row r="413" ht="12.0" customHeight="1">
      <c r="A413" s="82"/>
      <c r="B413" s="82"/>
    </row>
    <row r="414" ht="12.0" customHeight="1">
      <c r="A414" s="82"/>
      <c r="B414" s="82"/>
    </row>
    <row r="415" ht="12.0" customHeight="1">
      <c r="A415" s="82"/>
      <c r="B415" s="82"/>
    </row>
    <row r="416" ht="12.0" customHeight="1">
      <c r="A416" s="82"/>
      <c r="B416" s="82"/>
    </row>
    <row r="417" ht="12.0" customHeight="1">
      <c r="A417" s="82"/>
      <c r="B417" s="82"/>
    </row>
    <row r="418" ht="12.0" customHeight="1">
      <c r="A418" s="82"/>
      <c r="B418" s="82"/>
    </row>
    <row r="419" ht="12.0" customHeight="1">
      <c r="A419" s="82"/>
      <c r="B419" s="82"/>
    </row>
    <row r="420" ht="12.0" customHeight="1">
      <c r="A420" s="82"/>
      <c r="B420" s="82"/>
    </row>
    <row r="421" ht="12.0" customHeight="1">
      <c r="A421" s="82"/>
      <c r="B421" s="82"/>
    </row>
    <row r="422" ht="12.0" customHeight="1">
      <c r="A422" s="82"/>
      <c r="B422" s="82"/>
    </row>
    <row r="423" ht="12.0" customHeight="1">
      <c r="A423" s="82"/>
      <c r="B423" s="82"/>
    </row>
    <row r="424" ht="12.0" customHeight="1">
      <c r="A424" s="82"/>
      <c r="B424" s="82"/>
    </row>
    <row r="425" ht="12.0" customHeight="1">
      <c r="A425" s="82"/>
      <c r="B425" s="82"/>
    </row>
    <row r="426" ht="12.0" customHeight="1">
      <c r="A426" s="82"/>
      <c r="B426" s="82"/>
    </row>
    <row r="427" ht="12.0" customHeight="1">
      <c r="A427" s="82"/>
      <c r="B427" s="82"/>
    </row>
    <row r="428" ht="12.0" customHeight="1">
      <c r="A428" s="82"/>
      <c r="B428" s="82"/>
    </row>
    <row r="429" ht="12.0" customHeight="1">
      <c r="A429" s="82"/>
      <c r="B429" s="82"/>
    </row>
    <row r="430" ht="12.0" customHeight="1">
      <c r="A430" s="82"/>
      <c r="B430" s="82"/>
    </row>
    <row r="431" ht="12.0" customHeight="1">
      <c r="A431" s="82"/>
      <c r="B431" s="82"/>
    </row>
    <row r="432" ht="12.0" customHeight="1">
      <c r="A432" s="82"/>
      <c r="B432" s="82"/>
    </row>
    <row r="433" ht="12.0" customHeight="1">
      <c r="A433" s="82"/>
      <c r="B433" s="82"/>
    </row>
    <row r="434" ht="12.0" customHeight="1">
      <c r="A434" s="82"/>
      <c r="B434" s="82"/>
    </row>
    <row r="435" ht="12.0" customHeight="1">
      <c r="A435" s="82"/>
      <c r="B435" s="82"/>
    </row>
    <row r="436" ht="12.0" customHeight="1">
      <c r="A436" s="82"/>
      <c r="B436" s="82"/>
    </row>
    <row r="437" ht="12.0" customHeight="1">
      <c r="A437" s="82"/>
      <c r="B437" s="82"/>
    </row>
    <row r="438" ht="12.0" customHeight="1">
      <c r="A438" s="82"/>
      <c r="B438" s="82"/>
    </row>
    <row r="439" ht="12.0" customHeight="1">
      <c r="A439" s="82"/>
      <c r="B439" s="82"/>
    </row>
    <row r="440" ht="12.0" customHeight="1">
      <c r="A440" s="82"/>
      <c r="B440" s="82"/>
    </row>
    <row r="441" ht="12.0" customHeight="1">
      <c r="A441" s="82"/>
      <c r="B441" s="82"/>
    </row>
    <row r="442" ht="12.0" customHeight="1">
      <c r="A442" s="82"/>
      <c r="B442" s="82"/>
    </row>
    <row r="443" ht="12.0" customHeight="1">
      <c r="A443" s="82"/>
      <c r="B443" s="82"/>
    </row>
    <row r="444" ht="12.0" customHeight="1">
      <c r="A444" s="82"/>
      <c r="B444" s="82"/>
    </row>
    <row r="445" ht="12.0" customHeight="1">
      <c r="A445" s="82"/>
      <c r="B445" s="82"/>
    </row>
    <row r="446" ht="12.0" customHeight="1">
      <c r="A446" s="82"/>
      <c r="B446" s="82"/>
    </row>
    <row r="447" ht="12.0" customHeight="1">
      <c r="A447" s="82"/>
      <c r="B447" s="82"/>
    </row>
    <row r="448" ht="12.0" customHeight="1">
      <c r="A448" s="82"/>
      <c r="B448" s="82"/>
    </row>
    <row r="449" ht="12.0" customHeight="1">
      <c r="A449" s="82"/>
      <c r="B449" s="82"/>
    </row>
    <row r="450" ht="12.0" customHeight="1">
      <c r="A450" s="82"/>
      <c r="B450" s="82"/>
    </row>
    <row r="451" ht="12.0" customHeight="1">
      <c r="A451" s="82"/>
      <c r="B451" s="82"/>
    </row>
    <row r="452" ht="12.0" customHeight="1">
      <c r="A452" s="82"/>
      <c r="B452" s="82"/>
    </row>
    <row r="453" ht="12.0" customHeight="1">
      <c r="A453" s="82"/>
      <c r="B453" s="82"/>
    </row>
    <row r="454" ht="12.0" customHeight="1">
      <c r="A454" s="82"/>
      <c r="B454" s="82"/>
    </row>
    <row r="455" ht="12.0" customHeight="1">
      <c r="A455" s="82"/>
      <c r="B455" s="82"/>
    </row>
    <row r="456" ht="12.0" customHeight="1">
      <c r="A456" s="82"/>
      <c r="B456" s="82"/>
    </row>
    <row r="457" ht="12.0" customHeight="1">
      <c r="A457" s="82"/>
      <c r="B457" s="82"/>
    </row>
    <row r="458" ht="12.0" customHeight="1">
      <c r="A458" s="82"/>
      <c r="B458" s="82"/>
    </row>
    <row r="459" ht="12.0" customHeight="1">
      <c r="A459" s="82"/>
      <c r="B459" s="82"/>
    </row>
    <row r="460" ht="12.0" customHeight="1">
      <c r="A460" s="82"/>
      <c r="B460" s="82"/>
    </row>
    <row r="461" ht="12.0" customHeight="1">
      <c r="A461" s="82"/>
      <c r="B461" s="82"/>
    </row>
    <row r="462" ht="12.0" customHeight="1">
      <c r="A462" s="82"/>
      <c r="B462" s="82"/>
    </row>
    <row r="463" ht="12.0" customHeight="1">
      <c r="A463" s="82"/>
      <c r="B463" s="82"/>
    </row>
    <row r="464" ht="12.0" customHeight="1">
      <c r="A464" s="82"/>
      <c r="B464" s="82"/>
    </row>
    <row r="465" ht="12.0" customHeight="1">
      <c r="A465" s="82"/>
      <c r="B465" s="82"/>
    </row>
    <row r="466" ht="12.0" customHeight="1">
      <c r="A466" s="82"/>
      <c r="B466" s="82"/>
    </row>
    <row r="467" ht="12.0" customHeight="1">
      <c r="A467" s="82"/>
      <c r="B467" s="82"/>
    </row>
    <row r="468" ht="12.0" customHeight="1">
      <c r="A468" s="82"/>
      <c r="B468" s="82"/>
    </row>
    <row r="469" ht="12.0" customHeight="1">
      <c r="A469" s="82"/>
      <c r="B469" s="82"/>
    </row>
    <row r="470" ht="12.0" customHeight="1">
      <c r="A470" s="82"/>
      <c r="B470" s="82"/>
    </row>
    <row r="471" ht="12.0" customHeight="1">
      <c r="A471" s="82"/>
      <c r="B471" s="82"/>
    </row>
    <row r="472" ht="12.0" customHeight="1">
      <c r="A472" s="82"/>
      <c r="B472" s="82"/>
    </row>
    <row r="473" ht="12.0" customHeight="1">
      <c r="A473" s="82"/>
      <c r="B473" s="82"/>
    </row>
    <row r="474" ht="12.0" customHeight="1">
      <c r="A474" s="82"/>
      <c r="B474" s="82"/>
    </row>
    <row r="475" ht="12.0" customHeight="1">
      <c r="A475" s="82"/>
      <c r="B475" s="82"/>
    </row>
    <row r="476" ht="12.0" customHeight="1">
      <c r="A476" s="82"/>
      <c r="B476" s="82"/>
    </row>
    <row r="477" ht="12.0" customHeight="1">
      <c r="A477" s="82"/>
      <c r="B477" s="82"/>
    </row>
    <row r="478" ht="12.0" customHeight="1">
      <c r="A478" s="82"/>
      <c r="B478" s="82"/>
    </row>
    <row r="479" ht="12.0" customHeight="1">
      <c r="A479" s="82"/>
      <c r="B479" s="82"/>
    </row>
    <row r="480" ht="12.0" customHeight="1">
      <c r="A480" s="82"/>
      <c r="B480" s="82"/>
    </row>
    <row r="481" ht="12.0" customHeight="1">
      <c r="A481" s="82"/>
      <c r="B481" s="82"/>
    </row>
    <row r="482" ht="12.0" customHeight="1">
      <c r="A482" s="82"/>
      <c r="B482" s="82"/>
    </row>
    <row r="483" ht="12.0" customHeight="1">
      <c r="A483" s="82"/>
      <c r="B483" s="82"/>
    </row>
    <row r="484" ht="12.0" customHeight="1">
      <c r="A484" s="82"/>
      <c r="B484" s="82"/>
    </row>
    <row r="485" ht="12.0" customHeight="1">
      <c r="A485" s="82"/>
      <c r="B485" s="82"/>
    </row>
    <row r="486" ht="12.0" customHeight="1">
      <c r="A486" s="82"/>
      <c r="B486" s="82"/>
    </row>
    <row r="487" ht="12.0" customHeight="1">
      <c r="A487" s="82"/>
      <c r="B487" s="82"/>
    </row>
    <row r="488" ht="12.0" customHeight="1">
      <c r="A488" s="82"/>
      <c r="B488" s="82"/>
    </row>
    <row r="489" ht="12.0" customHeight="1">
      <c r="A489" s="82"/>
      <c r="B489" s="82"/>
    </row>
    <row r="490" ht="12.0" customHeight="1">
      <c r="A490" s="82"/>
      <c r="B490" s="82"/>
    </row>
    <row r="491" ht="12.0" customHeight="1">
      <c r="A491" s="82"/>
      <c r="B491" s="82"/>
    </row>
    <row r="492" ht="12.0" customHeight="1">
      <c r="A492" s="82"/>
      <c r="B492" s="82"/>
    </row>
    <row r="493" ht="12.0" customHeight="1">
      <c r="A493" s="82"/>
      <c r="B493" s="82"/>
    </row>
    <row r="494" ht="12.0" customHeight="1">
      <c r="A494" s="82"/>
      <c r="B494" s="82"/>
    </row>
    <row r="495" ht="12.0" customHeight="1">
      <c r="A495" s="82"/>
      <c r="B495" s="82"/>
    </row>
    <row r="496" ht="12.0" customHeight="1">
      <c r="A496" s="82"/>
      <c r="B496" s="82"/>
    </row>
    <row r="497" ht="12.0" customHeight="1">
      <c r="A497" s="82"/>
      <c r="B497" s="82"/>
    </row>
    <row r="498" ht="12.0" customHeight="1">
      <c r="A498" s="82"/>
      <c r="B498" s="82"/>
    </row>
    <row r="499" ht="12.0" customHeight="1">
      <c r="A499" s="82"/>
      <c r="B499" s="82"/>
    </row>
    <row r="500" ht="12.0" customHeight="1">
      <c r="A500" s="82"/>
      <c r="B500" s="82"/>
    </row>
    <row r="501" ht="12.0" customHeight="1">
      <c r="A501" s="82"/>
      <c r="B501" s="82"/>
    </row>
    <row r="502" ht="12.0" customHeight="1">
      <c r="A502" s="82"/>
      <c r="B502" s="82"/>
    </row>
    <row r="503" ht="12.0" customHeight="1">
      <c r="A503" s="82"/>
      <c r="B503" s="82"/>
    </row>
    <row r="504" ht="12.0" customHeight="1">
      <c r="A504" s="82"/>
      <c r="B504" s="82"/>
    </row>
    <row r="505" ht="12.0" customHeight="1">
      <c r="A505" s="82"/>
      <c r="B505" s="82"/>
    </row>
    <row r="506" ht="12.0" customHeight="1">
      <c r="A506" s="82"/>
      <c r="B506" s="82"/>
    </row>
    <row r="507" ht="12.0" customHeight="1">
      <c r="A507" s="82"/>
      <c r="B507" s="82"/>
    </row>
    <row r="508" ht="12.0" customHeight="1">
      <c r="A508" s="82"/>
      <c r="B508" s="82"/>
    </row>
    <row r="509" ht="12.0" customHeight="1">
      <c r="A509" s="82"/>
      <c r="B509" s="82"/>
    </row>
    <row r="510" ht="12.0" customHeight="1">
      <c r="A510" s="82"/>
      <c r="B510" s="82"/>
    </row>
    <row r="511" ht="12.0" customHeight="1">
      <c r="A511" s="82"/>
      <c r="B511" s="82"/>
    </row>
    <row r="512" ht="12.0" customHeight="1">
      <c r="A512" s="82"/>
      <c r="B512" s="82"/>
    </row>
    <row r="513" ht="12.0" customHeight="1">
      <c r="A513" s="82"/>
      <c r="B513" s="82"/>
    </row>
    <row r="514" ht="12.0" customHeight="1">
      <c r="A514" s="82"/>
      <c r="B514" s="82"/>
    </row>
    <row r="515" ht="12.0" customHeight="1">
      <c r="A515" s="82"/>
      <c r="B515" s="82"/>
    </row>
    <row r="516" ht="12.0" customHeight="1">
      <c r="A516" s="82"/>
      <c r="B516" s="82"/>
    </row>
    <row r="517" ht="12.0" customHeight="1">
      <c r="A517" s="82"/>
      <c r="B517" s="82"/>
    </row>
    <row r="518" ht="12.0" customHeight="1">
      <c r="A518" s="82"/>
      <c r="B518" s="82"/>
    </row>
    <row r="519" ht="12.0" customHeight="1">
      <c r="A519" s="82"/>
      <c r="B519" s="82"/>
    </row>
    <row r="520" ht="12.0" customHeight="1">
      <c r="A520" s="82"/>
      <c r="B520" s="82"/>
    </row>
    <row r="521" ht="12.0" customHeight="1">
      <c r="A521" s="82"/>
      <c r="B521" s="82"/>
    </row>
    <row r="522" ht="12.0" customHeight="1">
      <c r="A522" s="82"/>
      <c r="B522" s="82"/>
    </row>
    <row r="523" ht="12.0" customHeight="1">
      <c r="A523" s="82"/>
      <c r="B523" s="82"/>
    </row>
    <row r="524" ht="12.0" customHeight="1">
      <c r="A524" s="82"/>
      <c r="B524" s="82"/>
    </row>
    <row r="525" ht="12.0" customHeight="1">
      <c r="A525" s="82"/>
      <c r="B525" s="82"/>
    </row>
    <row r="526" ht="12.0" customHeight="1">
      <c r="A526" s="82"/>
      <c r="B526" s="82"/>
    </row>
    <row r="527" ht="12.0" customHeight="1">
      <c r="A527" s="82"/>
      <c r="B527" s="82"/>
    </row>
    <row r="528" ht="12.0" customHeight="1">
      <c r="A528" s="82"/>
      <c r="B528" s="82"/>
    </row>
    <row r="529" ht="12.0" customHeight="1">
      <c r="A529" s="82"/>
      <c r="B529" s="82"/>
    </row>
    <row r="530" ht="12.0" customHeight="1">
      <c r="A530" s="82"/>
      <c r="B530" s="82"/>
    </row>
    <row r="531" ht="12.0" customHeight="1">
      <c r="A531" s="82"/>
      <c r="B531" s="82"/>
    </row>
    <row r="532" ht="12.0" customHeight="1">
      <c r="A532" s="82"/>
      <c r="B532" s="82"/>
    </row>
    <row r="533" ht="12.0" customHeight="1">
      <c r="A533" s="82"/>
      <c r="B533" s="82"/>
    </row>
    <row r="534" ht="12.0" customHeight="1">
      <c r="A534" s="82"/>
      <c r="B534" s="82"/>
    </row>
    <row r="535" ht="12.0" customHeight="1">
      <c r="A535" s="82"/>
      <c r="B535" s="82"/>
    </row>
    <row r="536" ht="12.0" customHeight="1">
      <c r="A536" s="82"/>
      <c r="B536" s="82"/>
    </row>
    <row r="537" ht="12.0" customHeight="1">
      <c r="A537" s="82"/>
      <c r="B537" s="82"/>
    </row>
    <row r="538" ht="12.0" customHeight="1">
      <c r="A538" s="82"/>
      <c r="B538" s="82"/>
    </row>
    <row r="539" ht="12.0" customHeight="1">
      <c r="A539" s="82"/>
      <c r="B539" s="82"/>
    </row>
    <row r="540" ht="12.0" customHeight="1">
      <c r="A540" s="82"/>
      <c r="B540" s="82"/>
    </row>
    <row r="541" ht="12.0" customHeight="1">
      <c r="A541" s="82"/>
      <c r="B541" s="82"/>
    </row>
    <row r="542" ht="12.0" customHeight="1">
      <c r="A542" s="82"/>
      <c r="B542" s="82"/>
    </row>
    <row r="543" ht="12.0" customHeight="1">
      <c r="A543" s="82"/>
      <c r="B543" s="82"/>
    </row>
    <row r="544" ht="12.0" customHeight="1">
      <c r="A544" s="82"/>
      <c r="B544" s="82"/>
    </row>
    <row r="545" ht="12.0" customHeight="1">
      <c r="A545" s="82"/>
      <c r="B545" s="82"/>
    </row>
    <row r="546" ht="12.0" customHeight="1">
      <c r="A546" s="82"/>
      <c r="B546" s="82"/>
    </row>
    <row r="547" ht="12.0" customHeight="1">
      <c r="A547" s="82"/>
      <c r="B547" s="82"/>
    </row>
    <row r="548" ht="12.0" customHeight="1">
      <c r="A548" s="82"/>
      <c r="B548" s="82"/>
    </row>
    <row r="549" ht="12.0" customHeight="1">
      <c r="A549" s="82"/>
      <c r="B549" s="82"/>
    </row>
    <row r="550" ht="12.0" customHeight="1">
      <c r="A550" s="82"/>
      <c r="B550" s="82"/>
    </row>
    <row r="551" ht="12.0" customHeight="1">
      <c r="A551" s="82"/>
      <c r="B551" s="82"/>
    </row>
    <row r="552" ht="12.0" customHeight="1">
      <c r="A552" s="82"/>
      <c r="B552" s="82"/>
    </row>
    <row r="553" ht="12.0" customHeight="1">
      <c r="A553" s="82"/>
      <c r="B553" s="82"/>
    </row>
    <row r="554" ht="12.0" customHeight="1">
      <c r="A554" s="82"/>
      <c r="B554" s="82"/>
    </row>
    <row r="555" ht="12.0" customHeight="1">
      <c r="A555" s="82"/>
      <c r="B555" s="82"/>
    </row>
    <row r="556" ht="12.0" customHeight="1">
      <c r="A556" s="82"/>
      <c r="B556" s="82"/>
    </row>
    <row r="557" ht="12.0" customHeight="1">
      <c r="A557" s="82"/>
      <c r="B557" s="82"/>
    </row>
    <row r="558" ht="12.0" customHeight="1">
      <c r="A558" s="82"/>
      <c r="B558" s="82"/>
    </row>
    <row r="559" ht="12.0" customHeight="1">
      <c r="A559" s="82"/>
      <c r="B559" s="82"/>
    </row>
    <row r="560" ht="12.0" customHeight="1">
      <c r="A560" s="82"/>
      <c r="B560" s="82"/>
    </row>
    <row r="561" ht="12.0" customHeight="1">
      <c r="A561" s="82"/>
      <c r="B561" s="82"/>
    </row>
    <row r="562" ht="12.0" customHeight="1">
      <c r="A562" s="82"/>
      <c r="B562" s="82"/>
    </row>
    <row r="563" ht="12.0" customHeight="1">
      <c r="A563" s="82"/>
      <c r="B563" s="82"/>
    </row>
    <row r="564" ht="12.0" customHeight="1">
      <c r="A564" s="82"/>
      <c r="B564" s="82"/>
    </row>
    <row r="565" ht="12.0" customHeight="1">
      <c r="A565" s="82"/>
      <c r="B565" s="82"/>
    </row>
    <row r="566" ht="12.0" customHeight="1">
      <c r="A566" s="82"/>
      <c r="B566" s="82"/>
    </row>
    <row r="567" ht="12.0" customHeight="1">
      <c r="A567" s="82"/>
      <c r="B567" s="82"/>
    </row>
    <row r="568" ht="12.0" customHeight="1">
      <c r="A568" s="82"/>
      <c r="B568" s="82"/>
    </row>
    <row r="569" ht="12.0" customHeight="1">
      <c r="A569" s="82"/>
      <c r="B569" s="82"/>
    </row>
    <row r="570" ht="12.0" customHeight="1">
      <c r="A570" s="82"/>
      <c r="B570" s="82"/>
    </row>
    <row r="571" ht="12.0" customHeight="1">
      <c r="A571" s="82"/>
      <c r="B571" s="82"/>
    </row>
    <row r="572" ht="12.0" customHeight="1">
      <c r="A572" s="82"/>
      <c r="B572" s="82"/>
    </row>
    <row r="573" ht="12.0" customHeight="1">
      <c r="A573" s="82"/>
      <c r="B573" s="82"/>
    </row>
    <row r="574" ht="12.0" customHeight="1">
      <c r="A574" s="82"/>
      <c r="B574" s="82"/>
    </row>
    <row r="575" ht="12.0" customHeight="1">
      <c r="A575" s="82"/>
      <c r="B575" s="82"/>
    </row>
    <row r="576" ht="12.0" customHeight="1">
      <c r="A576" s="82"/>
      <c r="B576" s="82"/>
    </row>
    <row r="577" ht="12.0" customHeight="1">
      <c r="A577" s="82"/>
      <c r="B577" s="82"/>
    </row>
    <row r="578" ht="12.0" customHeight="1">
      <c r="A578" s="82"/>
      <c r="B578" s="82"/>
    </row>
    <row r="579" ht="12.0" customHeight="1">
      <c r="A579" s="82"/>
      <c r="B579" s="82"/>
    </row>
    <row r="580" ht="12.0" customHeight="1">
      <c r="A580" s="82"/>
      <c r="B580" s="82"/>
    </row>
    <row r="581" ht="12.0" customHeight="1">
      <c r="A581" s="82"/>
      <c r="B581" s="82"/>
    </row>
    <row r="582" ht="12.0" customHeight="1">
      <c r="A582" s="82"/>
      <c r="B582" s="82"/>
    </row>
    <row r="583" ht="12.0" customHeight="1">
      <c r="A583" s="82"/>
      <c r="B583" s="82"/>
    </row>
    <row r="584" ht="12.0" customHeight="1">
      <c r="A584" s="82"/>
      <c r="B584" s="82"/>
    </row>
    <row r="585" ht="12.0" customHeight="1">
      <c r="A585" s="82"/>
      <c r="B585" s="82"/>
    </row>
    <row r="586" ht="12.0" customHeight="1">
      <c r="A586" s="82"/>
      <c r="B586" s="82"/>
    </row>
    <row r="587" ht="12.0" customHeight="1">
      <c r="A587" s="82"/>
      <c r="B587" s="82"/>
    </row>
    <row r="588" ht="12.0" customHeight="1">
      <c r="A588" s="82"/>
      <c r="B588" s="82"/>
    </row>
    <row r="589" ht="12.0" customHeight="1">
      <c r="A589" s="82"/>
      <c r="B589" s="82"/>
    </row>
    <row r="590" ht="12.0" customHeight="1">
      <c r="A590" s="82"/>
      <c r="B590" s="82"/>
    </row>
    <row r="591" ht="12.0" customHeight="1">
      <c r="A591" s="82"/>
      <c r="B591" s="82"/>
    </row>
    <row r="592" ht="12.0" customHeight="1">
      <c r="A592" s="82"/>
      <c r="B592" s="82"/>
    </row>
    <row r="593" ht="12.0" customHeight="1">
      <c r="A593" s="82"/>
      <c r="B593" s="82"/>
    </row>
    <row r="594" ht="12.0" customHeight="1">
      <c r="A594" s="82"/>
      <c r="B594" s="82"/>
    </row>
    <row r="595" ht="12.0" customHeight="1">
      <c r="A595" s="82"/>
      <c r="B595" s="82"/>
    </row>
    <row r="596" ht="12.0" customHeight="1">
      <c r="A596" s="82"/>
      <c r="B596" s="82"/>
    </row>
    <row r="597" ht="12.0" customHeight="1">
      <c r="A597" s="82"/>
      <c r="B597" s="82"/>
    </row>
    <row r="598" ht="12.0" customHeight="1">
      <c r="A598" s="82"/>
      <c r="B598" s="82"/>
    </row>
    <row r="599" ht="12.0" customHeight="1">
      <c r="A599" s="82"/>
      <c r="B599" s="82"/>
    </row>
    <row r="600" ht="12.0" customHeight="1">
      <c r="A600" s="82"/>
      <c r="B600" s="82"/>
    </row>
    <row r="601" ht="12.0" customHeight="1">
      <c r="A601" s="82"/>
      <c r="B601" s="82"/>
    </row>
    <row r="602" ht="12.0" customHeight="1">
      <c r="A602" s="82"/>
      <c r="B602" s="82"/>
    </row>
    <row r="603" ht="12.0" customHeight="1">
      <c r="A603" s="82"/>
      <c r="B603" s="82"/>
    </row>
    <row r="604" ht="12.0" customHeight="1">
      <c r="A604" s="82"/>
      <c r="B604" s="82"/>
    </row>
    <row r="605" ht="12.0" customHeight="1">
      <c r="A605" s="82"/>
      <c r="B605" s="82"/>
    </row>
    <row r="606" ht="12.0" customHeight="1">
      <c r="A606" s="82"/>
      <c r="B606" s="82"/>
    </row>
    <row r="607" ht="12.0" customHeight="1">
      <c r="A607" s="82"/>
      <c r="B607" s="82"/>
    </row>
    <row r="608" ht="12.0" customHeight="1">
      <c r="A608" s="82"/>
      <c r="B608" s="82"/>
    </row>
    <row r="609" ht="12.0" customHeight="1">
      <c r="A609" s="82"/>
      <c r="B609" s="82"/>
    </row>
    <row r="610" ht="12.0" customHeight="1">
      <c r="A610" s="82"/>
      <c r="B610" s="82"/>
    </row>
    <row r="611" ht="12.0" customHeight="1">
      <c r="A611" s="82"/>
      <c r="B611" s="82"/>
    </row>
    <row r="612" ht="12.0" customHeight="1">
      <c r="A612" s="82"/>
      <c r="B612" s="82"/>
    </row>
    <row r="613" ht="12.0" customHeight="1">
      <c r="A613" s="82"/>
      <c r="B613" s="82"/>
    </row>
    <row r="614" ht="12.0" customHeight="1">
      <c r="A614" s="82"/>
      <c r="B614" s="82"/>
    </row>
    <row r="615" ht="12.0" customHeight="1">
      <c r="A615" s="82"/>
      <c r="B615" s="82"/>
    </row>
    <row r="616" ht="12.0" customHeight="1">
      <c r="A616" s="82"/>
      <c r="B616" s="82"/>
    </row>
    <row r="617" ht="12.0" customHeight="1">
      <c r="A617" s="82"/>
      <c r="B617" s="82"/>
    </row>
    <row r="618" ht="12.0" customHeight="1">
      <c r="A618" s="82"/>
      <c r="B618" s="82"/>
    </row>
    <row r="619" ht="12.0" customHeight="1">
      <c r="A619" s="82"/>
      <c r="B619" s="82"/>
    </row>
    <row r="620" ht="12.0" customHeight="1">
      <c r="A620" s="82"/>
      <c r="B620" s="82"/>
    </row>
    <row r="621" ht="12.0" customHeight="1">
      <c r="A621" s="82"/>
      <c r="B621" s="82"/>
    </row>
    <row r="622" ht="12.0" customHeight="1">
      <c r="A622" s="82"/>
      <c r="B622" s="82"/>
    </row>
    <row r="623" ht="12.0" customHeight="1">
      <c r="A623" s="82"/>
      <c r="B623" s="82"/>
    </row>
    <row r="624" ht="12.0" customHeight="1">
      <c r="A624" s="82"/>
      <c r="B624" s="82"/>
    </row>
    <row r="625" ht="12.0" customHeight="1">
      <c r="A625" s="82"/>
      <c r="B625" s="82"/>
    </row>
    <row r="626" ht="12.0" customHeight="1">
      <c r="A626" s="82"/>
      <c r="B626" s="82"/>
    </row>
    <row r="627" ht="12.0" customHeight="1">
      <c r="A627" s="82"/>
      <c r="B627" s="82"/>
    </row>
    <row r="628" ht="12.0" customHeight="1">
      <c r="A628" s="82"/>
      <c r="B628" s="82"/>
    </row>
    <row r="629" ht="12.0" customHeight="1">
      <c r="A629" s="82"/>
      <c r="B629" s="82"/>
    </row>
    <row r="630" ht="12.0" customHeight="1">
      <c r="A630" s="82"/>
      <c r="B630" s="82"/>
    </row>
    <row r="631" ht="12.0" customHeight="1">
      <c r="A631" s="82"/>
      <c r="B631" s="82"/>
    </row>
    <row r="632" ht="12.0" customHeight="1">
      <c r="A632" s="82"/>
      <c r="B632" s="82"/>
    </row>
    <row r="633" ht="12.0" customHeight="1">
      <c r="A633" s="82"/>
      <c r="B633" s="82"/>
    </row>
    <row r="634" ht="12.0" customHeight="1">
      <c r="A634" s="82"/>
      <c r="B634" s="82"/>
    </row>
    <row r="635" ht="12.0" customHeight="1">
      <c r="A635" s="82"/>
      <c r="B635" s="82"/>
    </row>
    <row r="636" ht="12.0" customHeight="1">
      <c r="A636" s="82"/>
      <c r="B636" s="82"/>
    </row>
    <row r="637" ht="12.0" customHeight="1">
      <c r="A637" s="82"/>
      <c r="B637" s="82"/>
    </row>
    <row r="638" ht="12.0" customHeight="1">
      <c r="A638" s="82"/>
      <c r="B638" s="82"/>
    </row>
    <row r="639" ht="12.0" customHeight="1">
      <c r="A639" s="82"/>
      <c r="B639" s="82"/>
    </row>
    <row r="640" ht="12.0" customHeight="1">
      <c r="A640" s="82"/>
      <c r="B640" s="82"/>
    </row>
    <row r="641" ht="12.0" customHeight="1">
      <c r="A641" s="82"/>
      <c r="B641" s="82"/>
    </row>
    <row r="642" ht="12.0" customHeight="1">
      <c r="A642" s="82"/>
      <c r="B642" s="82"/>
    </row>
    <row r="643" ht="12.0" customHeight="1">
      <c r="A643" s="82"/>
      <c r="B643" s="82"/>
    </row>
    <row r="644" ht="12.0" customHeight="1">
      <c r="A644" s="82"/>
      <c r="B644" s="82"/>
    </row>
    <row r="645" ht="12.0" customHeight="1">
      <c r="A645" s="82"/>
      <c r="B645" s="82"/>
    </row>
    <row r="646" ht="12.0" customHeight="1">
      <c r="A646" s="82"/>
      <c r="B646" s="82"/>
    </row>
    <row r="647" ht="12.0" customHeight="1">
      <c r="A647" s="82"/>
      <c r="B647" s="82"/>
    </row>
    <row r="648" ht="12.0" customHeight="1">
      <c r="A648" s="82"/>
      <c r="B648" s="82"/>
    </row>
    <row r="649" ht="12.0" customHeight="1">
      <c r="A649" s="82"/>
      <c r="B649" s="82"/>
    </row>
    <row r="650" ht="12.0" customHeight="1">
      <c r="A650" s="82"/>
      <c r="B650" s="82"/>
    </row>
    <row r="651" ht="12.0" customHeight="1">
      <c r="A651" s="82"/>
      <c r="B651" s="82"/>
    </row>
    <row r="652" ht="12.0" customHeight="1">
      <c r="A652" s="82"/>
      <c r="B652" s="82"/>
    </row>
    <row r="653" ht="12.0" customHeight="1">
      <c r="A653" s="82"/>
      <c r="B653" s="82"/>
    </row>
    <row r="654" ht="12.0" customHeight="1">
      <c r="A654" s="82"/>
      <c r="B654" s="82"/>
    </row>
    <row r="655" ht="12.0" customHeight="1">
      <c r="A655" s="82"/>
      <c r="B655" s="82"/>
    </row>
    <row r="656" ht="12.0" customHeight="1">
      <c r="A656" s="82"/>
      <c r="B656" s="82"/>
    </row>
    <row r="657" ht="12.0" customHeight="1">
      <c r="A657" s="82"/>
      <c r="B657" s="82"/>
    </row>
    <row r="658" ht="12.0" customHeight="1">
      <c r="A658" s="82"/>
      <c r="B658" s="82"/>
    </row>
    <row r="659" ht="12.0" customHeight="1">
      <c r="A659" s="82"/>
      <c r="B659" s="82"/>
    </row>
    <row r="660" ht="12.0" customHeight="1">
      <c r="A660" s="82"/>
      <c r="B660" s="82"/>
    </row>
    <row r="661" ht="12.0" customHeight="1">
      <c r="A661" s="82"/>
      <c r="B661" s="82"/>
    </row>
    <row r="662" ht="12.0" customHeight="1">
      <c r="A662" s="82"/>
      <c r="B662" s="82"/>
    </row>
    <row r="663" ht="12.0" customHeight="1">
      <c r="A663" s="82"/>
      <c r="B663" s="82"/>
    </row>
    <row r="664" ht="12.0" customHeight="1">
      <c r="A664" s="82"/>
      <c r="B664" s="82"/>
    </row>
    <row r="665" ht="12.0" customHeight="1">
      <c r="A665" s="82"/>
      <c r="B665" s="82"/>
    </row>
    <row r="666" ht="12.0" customHeight="1">
      <c r="A666" s="82"/>
      <c r="B666" s="82"/>
    </row>
    <row r="667" ht="12.0" customHeight="1">
      <c r="A667" s="82"/>
      <c r="B667" s="82"/>
    </row>
    <row r="668" ht="12.0" customHeight="1">
      <c r="A668" s="82"/>
      <c r="B668" s="82"/>
    </row>
    <row r="669" ht="12.0" customHeight="1">
      <c r="A669" s="82"/>
      <c r="B669" s="82"/>
    </row>
    <row r="670" ht="12.0" customHeight="1">
      <c r="A670" s="82"/>
      <c r="B670" s="82"/>
    </row>
    <row r="671" ht="12.0" customHeight="1">
      <c r="A671" s="82"/>
      <c r="B671" s="82"/>
    </row>
    <row r="672" ht="12.0" customHeight="1">
      <c r="A672" s="82"/>
      <c r="B672" s="82"/>
    </row>
    <row r="673" ht="12.0" customHeight="1">
      <c r="A673" s="82"/>
      <c r="B673" s="82"/>
    </row>
    <row r="674" ht="12.0" customHeight="1">
      <c r="A674" s="82"/>
      <c r="B674" s="82"/>
    </row>
    <row r="675" ht="12.0" customHeight="1">
      <c r="A675" s="82"/>
      <c r="B675" s="82"/>
    </row>
    <row r="676" ht="12.0" customHeight="1">
      <c r="A676" s="82"/>
      <c r="B676" s="82"/>
    </row>
    <row r="677" ht="12.0" customHeight="1">
      <c r="A677" s="82"/>
      <c r="B677" s="82"/>
    </row>
    <row r="678" ht="12.0" customHeight="1">
      <c r="A678" s="82"/>
      <c r="B678" s="82"/>
    </row>
    <row r="679" ht="12.0" customHeight="1">
      <c r="A679" s="82"/>
      <c r="B679" s="82"/>
    </row>
    <row r="680" ht="12.0" customHeight="1">
      <c r="A680" s="82"/>
      <c r="B680" s="82"/>
    </row>
    <row r="681" ht="12.0" customHeight="1">
      <c r="A681" s="82"/>
      <c r="B681" s="82"/>
    </row>
    <row r="682" ht="12.0" customHeight="1">
      <c r="A682" s="82"/>
      <c r="B682" s="82"/>
    </row>
    <row r="683" ht="12.0" customHeight="1">
      <c r="A683" s="82"/>
      <c r="B683" s="82"/>
    </row>
    <row r="684" ht="12.0" customHeight="1">
      <c r="A684" s="82"/>
      <c r="B684" s="82"/>
    </row>
    <row r="685" ht="12.0" customHeight="1">
      <c r="A685" s="82"/>
      <c r="B685" s="82"/>
    </row>
    <row r="686" ht="12.0" customHeight="1">
      <c r="A686" s="82"/>
      <c r="B686" s="82"/>
    </row>
    <row r="687" ht="12.0" customHeight="1">
      <c r="A687" s="82"/>
      <c r="B687" s="82"/>
    </row>
    <row r="688" ht="12.0" customHeight="1">
      <c r="A688" s="82"/>
      <c r="B688" s="82"/>
    </row>
    <row r="689" ht="12.0" customHeight="1">
      <c r="A689" s="82"/>
      <c r="B689" s="82"/>
    </row>
    <row r="690" ht="12.0" customHeight="1">
      <c r="A690" s="82"/>
      <c r="B690" s="82"/>
    </row>
    <row r="691" ht="12.0" customHeight="1">
      <c r="A691" s="82"/>
      <c r="B691" s="82"/>
    </row>
    <row r="692" ht="12.0" customHeight="1">
      <c r="A692" s="82"/>
      <c r="B692" s="82"/>
    </row>
    <row r="693" ht="12.0" customHeight="1">
      <c r="A693" s="82"/>
      <c r="B693" s="82"/>
    </row>
    <row r="694" ht="12.0" customHeight="1">
      <c r="A694" s="82"/>
      <c r="B694" s="82"/>
    </row>
    <row r="695" ht="12.0" customHeight="1">
      <c r="A695" s="82"/>
      <c r="B695" s="82"/>
    </row>
    <row r="696" ht="12.0" customHeight="1">
      <c r="A696" s="82"/>
      <c r="B696" s="82"/>
    </row>
    <row r="697" ht="12.0" customHeight="1">
      <c r="A697" s="82"/>
      <c r="B697" s="82"/>
    </row>
    <row r="698" ht="12.0" customHeight="1">
      <c r="A698" s="82"/>
      <c r="B698" s="82"/>
    </row>
    <row r="699" ht="12.0" customHeight="1">
      <c r="A699" s="82"/>
      <c r="B699" s="82"/>
    </row>
    <row r="700" ht="12.0" customHeight="1">
      <c r="A700" s="82"/>
      <c r="B700" s="82"/>
    </row>
    <row r="701" ht="12.0" customHeight="1">
      <c r="A701" s="82"/>
      <c r="B701" s="82"/>
    </row>
    <row r="702" ht="12.0" customHeight="1">
      <c r="A702" s="82"/>
      <c r="B702" s="82"/>
    </row>
    <row r="703" ht="12.0" customHeight="1">
      <c r="A703" s="82"/>
      <c r="B703" s="82"/>
    </row>
    <row r="704" ht="12.0" customHeight="1">
      <c r="A704" s="82"/>
      <c r="B704" s="82"/>
    </row>
    <row r="705" ht="12.0" customHeight="1">
      <c r="A705" s="82"/>
      <c r="B705" s="82"/>
    </row>
    <row r="706" ht="12.0" customHeight="1">
      <c r="A706" s="82"/>
      <c r="B706" s="82"/>
    </row>
    <row r="707" ht="12.0" customHeight="1">
      <c r="A707" s="82"/>
      <c r="B707" s="82"/>
    </row>
    <row r="708" ht="12.0" customHeight="1">
      <c r="A708" s="82"/>
      <c r="B708" s="82"/>
    </row>
    <row r="709" ht="12.0" customHeight="1">
      <c r="A709" s="82"/>
      <c r="B709" s="82"/>
    </row>
    <row r="710" ht="12.0" customHeight="1">
      <c r="A710" s="82"/>
      <c r="B710" s="82"/>
    </row>
    <row r="711" ht="12.0" customHeight="1">
      <c r="A711" s="82"/>
      <c r="B711" s="82"/>
    </row>
    <row r="712" ht="12.0" customHeight="1">
      <c r="A712" s="82"/>
      <c r="B712" s="82"/>
    </row>
    <row r="713" ht="12.0" customHeight="1">
      <c r="A713" s="82"/>
      <c r="B713" s="82"/>
    </row>
    <row r="714" ht="12.0" customHeight="1">
      <c r="A714" s="82"/>
      <c r="B714" s="82"/>
    </row>
    <row r="715" ht="12.0" customHeight="1">
      <c r="A715" s="82"/>
      <c r="B715" s="82"/>
    </row>
    <row r="716" ht="12.0" customHeight="1">
      <c r="A716" s="82"/>
      <c r="B716" s="82"/>
    </row>
    <row r="717" ht="12.0" customHeight="1">
      <c r="A717" s="82"/>
      <c r="B717" s="82"/>
    </row>
    <row r="718" ht="12.0" customHeight="1">
      <c r="A718" s="82"/>
      <c r="B718" s="82"/>
    </row>
    <row r="719" ht="12.0" customHeight="1">
      <c r="A719" s="82"/>
      <c r="B719" s="82"/>
    </row>
    <row r="720" ht="12.0" customHeight="1">
      <c r="A720" s="82"/>
      <c r="B720" s="82"/>
    </row>
    <row r="721" ht="12.0" customHeight="1">
      <c r="A721" s="82"/>
      <c r="B721" s="82"/>
    </row>
    <row r="722" ht="12.0" customHeight="1">
      <c r="A722" s="82"/>
      <c r="B722" s="82"/>
    </row>
    <row r="723" ht="12.0" customHeight="1">
      <c r="A723" s="82"/>
      <c r="B723" s="82"/>
    </row>
    <row r="724" ht="12.0" customHeight="1">
      <c r="A724" s="82"/>
      <c r="B724" s="82"/>
    </row>
    <row r="725" ht="12.0" customHeight="1">
      <c r="A725" s="82"/>
      <c r="B725" s="82"/>
    </row>
    <row r="726" ht="12.0" customHeight="1">
      <c r="A726" s="82"/>
      <c r="B726" s="82"/>
    </row>
    <row r="727" ht="12.0" customHeight="1">
      <c r="A727" s="82"/>
      <c r="B727" s="82"/>
    </row>
    <row r="728" ht="12.0" customHeight="1">
      <c r="A728" s="82"/>
      <c r="B728" s="82"/>
    </row>
    <row r="729" ht="12.0" customHeight="1">
      <c r="A729" s="82"/>
      <c r="B729" s="82"/>
    </row>
    <row r="730" ht="12.0" customHeight="1">
      <c r="A730" s="82"/>
      <c r="B730" s="82"/>
    </row>
    <row r="731" ht="12.0" customHeight="1">
      <c r="A731" s="82"/>
      <c r="B731" s="82"/>
    </row>
    <row r="732" ht="12.0" customHeight="1">
      <c r="A732" s="82"/>
      <c r="B732" s="82"/>
    </row>
    <row r="733" ht="12.0" customHeight="1">
      <c r="A733" s="82"/>
      <c r="B733" s="82"/>
    </row>
    <row r="734" ht="12.0" customHeight="1">
      <c r="A734" s="82"/>
      <c r="B734" s="82"/>
    </row>
    <row r="735" ht="12.0" customHeight="1">
      <c r="A735" s="82"/>
      <c r="B735" s="82"/>
    </row>
    <row r="736" ht="12.0" customHeight="1">
      <c r="A736" s="82"/>
      <c r="B736" s="82"/>
    </row>
    <row r="737" ht="12.0" customHeight="1">
      <c r="A737" s="82"/>
      <c r="B737" s="82"/>
    </row>
    <row r="738" ht="12.0" customHeight="1">
      <c r="A738" s="82"/>
      <c r="B738" s="82"/>
    </row>
    <row r="739" ht="12.0" customHeight="1">
      <c r="A739" s="82"/>
      <c r="B739" s="82"/>
    </row>
    <row r="740" ht="12.0" customHeight="1">
      <c r="A740" s="82"/>
      <c r="B740" s="82"/>
    </row>
    <row r="741" ht="12.0" customHeight="1">
      <c r="A741" s="82"/>
      <c r="B741" s="82"/>
    </row>
    <row r="742" ht="12.0" customHeight="1">
      <c r="A742" s="82"/>
      <c r="B742" s="82"/>
    </row>
    <row r="743" ht="12.0" customHeight="1">
      <c r="A743" s="82"/>
      <c r="B743" s="82"/>
    </row>
    <row r="744" ht="12.0" customHeight="1">
      <c r="A744" s="82"/>
      <c r="B744" s="82"/>
    </row>
    <row r="745" ht="12.0" customHeight="1">
      <c r="A745" s="82"/>
      <c r="B745" s="82"/>
    </row>
    <row r="746" ht="12.0" customHeight="1">
      <c r="A746" s="82"/>
      <c r="B746" s="82"/>
    </row>
    <row r="747" ht="12.0" customHeight="1">
      <c r="A747" s="82"/>
      <c r="B747" s="82"/>
    </row>
    <row r="748" ht="12.0" customHeight="1">
      <c r="A748" s="82"/>
      <c r="B748" s="82"/>
    </row>
    <row r="749" ht="12.0" customHeight="1">
      <c r="A749" s="82"/>
      <c r="B749" s="82"/>
    </row>
    <row r="750" ht="12.0" customHeight="1">
      <c r="A750" s="82"/>
      <c r="B750" s="82"/>
    </row>
    <row r="751" ht="12.0" customHeight="1">
      <c r="A751" s="82"/>
      <c r="B751" s="82"/>
    </row>
    <row r="752" ht="12.0" customHeight="1">
      <c r="A752" s="82"/>
      <c r="B752" s="82"/>
    </row>
    <row r="753" ht="12.0" customHeight="1">
      <c r="A753" s="82"/>
      <c r="B753" s="82"/>
    </row>
    <row r="754" ht="12.0" customHeight="1">
      <c r="A754" s="82"/>
      <c r="B754" s="82"/>
    </row>
    <row r="755" ht="12.0" customHeight="1">
      <c r="A755" s="82"/>
      <c r="B755" s="82"/>
    </row>
    <row r="756" ht="12.0" customHeight="1">
      <c r="A756" s="82"/>
      <c r="B756" s="82"/>
    </row>
    <row r="757" ht="12.0" customHeight="1">
      <c r="A757" s="82"/>
      <c r="B757" s="82"/>
    </row>
    <row r="758" ht="12.0" customHeight="1">
      <c r="A758" s="82"/>
      <c r="B758" s="82"/>
    </row>
    <row r="759" ht="12.0" customHeight="1">
      <c r="A759" s="82"/>
      <c r="B759" s="82"/>
    </row>
    <row r="760" ht="12.0" customHeight="1">
      <c r="A760" s="82"/>
      <c r="B760" s="82"/>
    </row>
    <row r="761" ht="12.0" customHeight="1">
      <c r="A761" s="82"/>
      <c r="B761" s="82"/>
    </row>
    <row r="762" ht="12.0" customHeight="1">
      <c r="A762" s="82"/>
      <c r="B762" s="82"/>
    </row>
    <row r="763" ht="12.0" customHeight="1">
      <c r="A763" s="82"/>
      <c r="B763" s="82"/>
    </row>
    <row r="764" ht="12.0" customHeight="1">
      <c r="A764" s="82"/>
      <c r="B764" s="82"/>
    </row>
    <row r="765" ht="12.0" customHeight="1">
      <c r="A765" s="82"/>
      <c r="B765" s="82"/>
    </row>
    <row r="766" ht="12.0" customHeight="1">
      <c r="A766" s="82"/>
      <c r="B766" s="82"/>
    </row>
    <row r="767" ht="12.0" customHeight="1">
      <c r="A767" s="82"/>
      <c r="B767" s="82"/>
    </row>
    <row r="768" ht="12.0" customHeight="1">
      <c r="A768" s="82"/>
      <c r="B768" s="82"/>
    </row>
    <row r="769" ht="12.0" customHeight="1">
      <c r="A769" s="82"/>
      <c r="B769" s="82"/>
    </row>
    <row r="770" ht="12.0" customHeight="1">
      <c r="A770" s="82"/>
      <c r="B770" s="82"/>
    </row>
    <row r="771" ht="12.0" customHeight="1">
      <c r="A771" s="82"/>
      <c r="B771" s="82"/>
    </row>
    <row r="772" ht="12.0" customHeight="1">
      <c r="A772" s="82"/>
      <c r="B772" s="82"/>
    </row>
    <row r="773" ht="12.0" customHeight="1">
      <c r="A773" s="82"/>
      <c r="B773" s="82"/>
    </row>
    <row r="774" ht="12.0" customHeight="1">
      <c r="A774" s="82"/>
      <c r="B774" s="82"/>
    </row>
    <row r="775" ht="12.0" customHeight="1">
      <c r="A775" s="82"/>
      <c r="B775" s="82"/>
    </row>
    <row r="776" ht="12.0" customHeight="1">
      <c r="A776" s="82"/>
      <c r="B776" s="82"/>
    </row>
    <row r="777" ht="12.0" customHeight="1">
      <c r="A777" s="82"/>
      <c r="B777" s="82"/>
    </row>
    <row r="778" ht="12.0" customHeight="1">
      <c r="A778" s="82"/>
      <c r="B778" s="82"/>
    </row>
    <row r="779" ht="12.0" customHeight="1">
      <c r="A779" s="82"/>
      <c r="B779" s="82"/>
    </row>
    <row r="780" ht="12.0" customHeight="1">
      <c r="A780" s="82"/>
      <c r="B780" s="82"/>
    </row>
    <row r="781" ht="12.0" customHeight="1">
      <c r="A781" s="82"/>
      <c r="B781" s="82"/>
    </row>
    <row r="782" ht="12.0" customHeight="1">
      <c r="A782" s="82"/>
      <c r="B782" s="82"/>
    </row>
    <row r="783" ht="12.0" customHeight="1">
      <c r="A783" s="82"/>
      <c r="B783" s="82"/>
    </row>
    <row r="784" ht="12.0" customHeight="1">
      <c r="A784" s="82"/>
      <c r="B784" s="82"/>
    </row>
    <row r="785" ht="12.0" customHeight="1">
      <c r="A785" s="82"/>
      <c r="B785" s="82"/>
    </row>
    <row r="786" ht="12.0" customHeight="1">
      <c r="A786" s="82"/>
      <c r="B786" s="82"/>
    </row>
    <row r="787" ht="12.0" customHeight="1">
      <c r="A787" s="82"/>
      <c r="B787" s="82"/>
    </row>
    <row r="788" ht="12.0" customHeight="1">
      <c r="A788" s="82"/>
      <c r="B788" s="82"/>
    </row>
    <row r="789" ht="12.0" customHeight="1">
      <c r="A789" s="82"/>
      <c r="B789" s="82"/>
    </row>
    <row r="790" ht="12.0" customHeight="1">
      <c r="A790" s="82"/>
      <c r="B790" s="82"/>
    </row>
    <row r="791" ht="12.0" customHeight="1">
      <c r="A791" s="82"/>
      <c r="B791" s="82"/>
    </row>
    <row r="792" ht="12.0" customHeight="1">
      <c r="A792" s="82"/>
      <c r="B792" s="82"/>
    </row>
    <row r="793" ht="12.0" customHeight="1">
      <c r="A793" s="82"/>
      <c r="B793" s="82"/>
    </row>
    <row r="794" ht="12.0" customHeight="1">
      <c r="A794" s="82"/>
      <c r="B794" s="82"/>
    </row>
    <row r="795" ht="12.0" customHeight="1">
      <c r="A795" s="82"/>
      <c r="B795" s="82"/>
    </row>
    <row r="796" ht="12.0" customHeight="1">
      <c r="A796" s="82"/>
      <c r="B796" s="82"/>
    </row>
    <row r="797" ht="12.0" customHeight="1">
      <c r="A797" s="82"/>
      <c r="B797" s="82"/>
    </row>
    <row r="798" ht="12.0" customHeight="1">
      <c r="A798" s="82"/>
      <c r="B798" s="82"/>
    </row>
    <row r="799" ht="12.0" customHeight="1">
      <c r="A799" s="82"/>
      <c r="B799" s="82"/>
    </row>
    <row r="800" ht="12.0" customHeight="1">
      <c r="A800" s="82"/>
      <c r="B800" s="82"/>
    </row>
    <row r="801" ht="12.0" customHeight="1">
      <c r="A801" s="82"/>
      <c r="B801" s="82"/>
    </row>
    <row r="802" ht="12.0" customHeight="1">
      <c r="A802" s="82"/>
      <c r="B802" s="82"/>
    </row>
    <row r="803" ht="12.0" customHeight="1">
      <c r="A803" s="82"/>
      <c r="B803" s="82"/>
    </row>
    <row r="804" ht="12.0" customHeight="1">
      <c r="A804" s="82"/>
      <c r="B804" s="82"/>
    </row>
    <row r="805" ht="12.0" customHeight="1">
      <c r="A805" s="82"/>
      <c r="B805" s="82"/>
    </row>
    <row r="806" ht="12.0" customHeight="1">
      <c r="A806" s="82"/>
      <c r="B806" s="82"/>
    </row>
    <row r="807" ht="12.0" customHeight="1">
      <c r="A807" s="82"/>
      <c r="B807" s="82"/>
    </row>
    <row r="808" ht="12.0" customHeight="1">
      <c r="A808" s="82"/>
      <c r="B808" s="82"/>
    </row>
    <row r="809" ht="12.0" customHeight="1">
      <c r="A809" s="82"/>
      <c r="B809" s="82"/>
    </row>
    <row r="810" ht="12.0" customHeight="1">
      <c r="A810" s="82"/>
      <c r="B810" s="82"/>
    </row>
    <row r="811" ht="12.0" customHeight="1">
      <c r="A811" s="82"/>
      <c r="B811" s="82"/>
    </row>
    <row r="812" ht="12.0" customHeight="1">
      <c r="A812" s="82"/>
      <c r="B812" s="82"/>
    </row>
    <row r="813" ht="12.0" customHeight="1">
      <c r="A813" s="82"/>
      <c r="B813" s="82"/>
    </row>
    <row r="814" ht="12.0" customHeight="1">
      <c r="A814" s="82"/>
      <c r="B814" s="82"/>
    </row>
    <row r="815" ht="12.0" customHeight="1">
      <c r="A815" s="82"/>
      <c r="B815" s="82"/>
    </row>
    <row r="816" ht="12.0" customHeight="1">
      <c r="A816" s="82"/>
      <c r="B816" s="82"/>
    </row>
    <row r="817" ht="12.0" customHeight="1">
      <c r="A817" s="82"/>
      <c r="B817" s="82"/>
    </row>
    <row r="818" ht="12.0" customHeight="1">
      <c r="A818" s="82"/>
      <c r="B818" s="82"/>
    </row>
    <row r="819" ht="12.0" customHeight="1">
      <c r="A819" s="82"/>
      <c r="B819" s="82"/>
    </row>
    <row r="820" ht="12.0" customHeight="1">
      <c r="A820" s="82"/>
      <c r="B820" s="82"/>
    </row>
    <row r="821" ht="12.0" customHeight="1">
      <c r="A821" s="82"/>
      <c r="B821" s="82"/>
    </row>
    <row r="822" ht="12.0" customHeight="1">
      <c r="A822" s="82"/>
      <c r="B822" s="82"/>
    </row>
    <row r="823" ht="12.0" customHeight="1">
      <c r="A823" s="82"/>
      <c r="B823" s="82"/>
    </row>
    <row r="824" ht="12.0" customHeight="1">
      <c r="A824" s="82"/>
      <c r="B824" s="82"/>
    </row>
    <row r="825" ht="12.0" customHeight="1">
      <c r="A825" s="82"/>
      <c r="B825" s="82"/>
    </row>
    <row r="826" ht="12.0" customHeight="1">
      <c r="A826" s="82"/>
      <c r="B826" s="82"/>
    </row>
    <row r="827" ht="12.0" customHeight="1">
      <c r="A827" s="82"/>
      <c r="B827" s="82"/>
    </row>
    <row r="828" ht="12.0" customHeight="1">
      <c r="A828" s="82"/>
      <c r="B828" s="82"/>
    </row>
    <row r="829" ht="12.0" customHeight="1">
      <c r="A829" s="82"/>
      <c r="B829" s="82"/>
    </row>
    <row r="830" ht="12.0" customHeight="1">
      <c r="A830" s="82"/>
      <c r="B830" s="82"/>
    </row>
    <row r="831" ht="12.0" customHeight="1">
      <c r="A831" s="82"/>
      <c r="B831" s="82"/>
    </row>
    <row r="832" ht="12.0" customHeight="1">
      <c r="A832" s="82"/>
      <c r="B832" s="82"/>
    </row>
    <row r="833" ht="12.0" customHeight="1">
      <c r="A833" s="82"/>
      <c r="B833" s="82"/>
    </row>
    <row r="834" ht="12.0" customHeight="1">
      <c r="A834" s="82"/>
      <c r="B834" s="82"/>
    </row>
    <row r="835" ht="12.0" customHeight="1">
      <c r="A835" s="82"/>
      <c r="B835" s="82"/>
    </row>
    <row r="836" ht="12.0" customHeight="1">
      <c r="A836" s="82"/>
      <c r="B836" s="82"/>
    </row>
    <row r="837" ht="12.0" customHeight="1">
      <c r="A837" s="82"/>
      <c r="B837" s="82"/>
    </row>
    <row r="838" ht="12.0" customHeight="1">
      <c r="A838" s="82"/>
      <c r="B838" s="82"/>
    </row>
    <row r="839" ht="12.0" customHeight="1">
      <c r="A839" s="82"/>
      <c r="B839" s="82"/>
    </row>
    <row r="840" ht="12.0" customHeight="1">
      <c r="A840" s="82"/>
      <c r="B840" s="82"/>
    </row>
    <row r="841" ht="12.0" customHeight="1">
      <c r="A841" s="82"/>
      <c r="B841" s="82"/>
    </row>
    <row r="842" ht="12.0" customHeight="1">
      <c r="A842" s="82"/>
      <c r="B842" s="82"/>
    </row>
    <row r="843" ht="12.0" customHeight="1">
      <c r="A843" s="82"/>
      <c r="B843" s="82"/>
    </row>
    <row r="844" ht="12.0" customHeight="1">
      <c r="A844" s="82"/>
      <c r="B844" s="82"/>
    </row>
    <row r="845" ht="12.0" customHeight="1">
      <c r="A845" s="82"/>
      <c r="B845" s="82"/>
    </row>
    <row r="846" ht="12.0" customHeight="1">
      <c r="A846" s="82"/>
      <c r="B846" s="82"/>
    </row>
    <row r="847" ht="12.0" customHeight="1">
      <c r="A847" s="82"/>
      <c r="B847" s="82"/>
    </row>
    <row r="848" ht="12.0" customHeight="1">
      <c r="A848" s="82"/>
      <c r="B848" s="82"/>
    </row>
    <row r="849" ht="12.0" customHeight="1">
      <c r="A849" s="82"/>
      <c r="B849" s="82"/>
    </row>
    <row r="850" ht="12.0" customHeight="1">
      <c r="A850" s="82"/>
      <c r="B850" s="82"/>
    </row>
    <row r="851" ht="12.0" customHeight="1">
      <c r="A851" s="82"/>
      <c r="B851" s="82"/>
    </row>
    <row r="852" ht="12.0" customHeight="1">
      <c r="A852" s="82"/>
      <c r="B852" s="82"/>
    </row>
    <row r="853" ht="12.0" customHeight="1">
      <c r="A853" s="82"/>
      <c r="B853" s="82"/>
    </row>
    <row r="854" ht="12.0" customHeight="1">
      <c r="A854" s="82"/>
      <c r="B854" s="82"/>
    </row>
    <row r="855" ht="12.0" customHeight="1">
      <c r="A855" s="82"/>
      <c r="B855" s="82"/>
    </row>
    <row r="856" ht="12.0" customHeight="1">
      <c r="A856" s="82"/>
      <c r="B856" s="82"/>
    </row>
    <row r="857" ht="12.0" customHeight="1">
      <c r="A857" s="82"/>
      <c r="B857" s="82"/>
    </row>
    <row r="858" ht="12.0" customHeight="1">
      <c r="A858" s="82"/>
      <c r="B858" s="82"/>
    </row>
    <row r="859" ht="12.0" customHeight="1">
      <c r="A859" s="82"/>
      <c r="B859" s="82"/>
    </row>
    <row r="860" ht="12.0" customHeight="1">
      <c r="A860" s="82"/>
      <c r="B860" s="82"/>
    </row>
    <row r="861" ht="12.0" customHeight="1">
      <c r="A861" s="82"/>
      <c r="B861" s="82"/>
    </row>
    <row r="862" ht="12.0" customHeight="1">
      <c r="A862" s="82"/>
      <c r="B862" s="82"/>
    </row>
    <row r="863" ht="12.0" customHeight="1">
      <c r="A863" s="82"/>
      <c r="B863" s="82"/>
    </row>
    <row r="864" ht="12.0" customHeight="1">
      <c r="A864" s="82"/>
      <c r="B864" s="82"/>
    </row>
    <row r="865" ht="12.0" customHeight="1">
      <c r="A865" s="82"/>
      <c r="B865" s="82"/>
    </row>
    <row r="866" ht="12.0" customHeight="1">
      <c r="A866" s="82"/>
      <c r="B866" s="82"/>
    </row>
    <row r="867" ht="12.0" customHeight="1">
      <c r="A867" s="82"/>
      <c r="B867" s="82"/>
    </row>
    <row r="868" ht="12.0" customHeight="1">
      <c r="A868" s="82"/>
      <c r="B868" s="82"/>
    </row>
    <row r="869" ht="12.0" customHeight="1">
      <c r="A869" s="82"/>
      <c r="B869" s="82"/>
    </row>
    <row r="870" ht="12.0" customHeight="1">
      <c r="A870" s="82"/>
      <c r="B870" s="82"/>
    </row>
    <row r="871" ht="12.0" customHeight="1">
      <c r="A871" s="82"/>
      <c r="B871" s="82"/>
    </row>
    <row r="872" ht="12.0" customHeight="1">
      <c r="A872" s="82"/>
      <c r="B872" s="82"/>
    </row>
    <row r="873" ht="12.0" customHeight="1">
      <c r="A873" s="82"/>
      <c r="B873" s="82"/>
    </row>
    <row r="874" ht="12.0" customHeight="1">
      <c r="A874" s="82"/>
      <c r="B874" s="82"/>
    </row>
    <row r="875" ht="12.0" customHeight="1">
      <c r="A875" s="82"/>
      <c r="B875" s="82"/>
    </row>
    <row r="876" ht="12.0" customHeight="1">
      <c r="A876" s="82"/>
      <c r="B876" s="82"/>
    </row>
    <row r="877" ht="12.0" customHeight="1">
      <c r="A877" s="82"/>
      <c r="B877" s="82"/>
    </row>
    <row r="878" ht="12.0" customHeight="1">
      <c r="A878" s="82"/>
      <c r="B878" s="82"/>
    </row>
    <row r="879" ht="12.0" customHeight="1">
      <c r="A879" s="82"/>
      <c r="B879" s="82"/>
    </row>
    <row r="880" ht="12.0" customHeight="1">
      <c r="A880" s="82"/>
      <c r="B880" s="82"/>
    </row>
    <row r="881" ht="12.0" customHeight="1">
      <c r="A881" s="82"/>
      <c r="B881" s="82"/>
    </row>
    <row r="882" ht="12.0" customHeight="1">
      <c r="A882" s="82"/>
      <c r="B882" s="82"/>
    </row>
    <row r="883" ht="12.0" customHeight="1">
      <c r="A883" s="82"/>
      <c r="B883" s="82"/>
    </row>
    <row r="884" ht="12.0" customHeight="1">
      <c r="A884" s="82"/>
      <c r="B884" s="82"/>
    </row>
    <row r="885" ht="12.0" customHeight="1">
      <c r="A885" s="82"/>
      <c r="B885" s="82"/>
    </row>
    <row r="886" ht="12.0" customHeight="1">
      <c r="A886" s="82"/>
      <c r="B886" s="82"/>
    </row>
    <row r="887" ht="12.0" customHeight="1">
      <c r="A887" s="82"/>
      <c r="B887" s="82"/>
    </row>
    <row r="888" ht="12.0" customHeight="1">
      <c r="A888" s="82"/>
      <c r="B888" s="82"/>
    </row>
    <row r="889" ht="12.0" customHeight="1">
      <c r="A889" s="82"/>
      <c r="B889" s="82"/>
    </row>
    <row r="890" ht="12.0" customHeight="1">
      <c r="A890" s="82"/>
      <c r="B890" s="82"/>
    </row>
    <row r="891" ht="12.0" customHeight="1">
      <c r="A891" s="82"/>
      <c r="B891" s="82"/>
    </row>
    <row r="892" ht="12.0" customHeight="1">
      <c r="A892" s="82"/>
      <c r="B892" s="82"/>
    </row>
    <row r="893" ht="12.0" customHeight="1">
      <c r="A893" s="82"/>
      <c r="B893" s="82"/>
    </row>
    <row r="894" ht="12.0" customHeight="1">
      <c r="A894" s="82"/>
      <c r="B894" s="82"/>
    </row>
    <row r="895" ht="12.0" customHeight="1">
      <c r="A895" s="82"/>
      <c r="B895" s="82"/>
    </row>
    <row r="896" ht="12.0" customHeight="1">
      <c r="A896" s="82"/>
      <c r="B896" s="82"/>
    </row>
    <row r="897" ht="12.0" customHeight="1">
      <c r="A897" s="82"/>
      <c r="B897" s="82"/>
    </row>
    <row r="898" ht="12.0" customHeight="1">
      <c r="A898" s="82"/>
      <c r="B898" s="82"/>
    </row>
    <row r="899" ht="12.0" customHeight="1">
      <c r="A899" s="82"/>
      <c r="B899" s="82"/>
    </row>
    <row r="900" ht="12.0" customHeight="1">
      <c r="A900" s="82"/>
      <c r="B900" s="82"/>
    </row>
    <row r="901" ht="12.0" customHeight="1">
      <c r="A901" s="82"/>
      <c r="B901" s="82"/>
    </row>
    <row r="902" ht="12.0" customHeight="1">
      <c r="A902" s="82"/>
      <c r="B902" s="82"/>
    </row>
    <row r="903" ht="12.0" customHeight="1">
      <c r="A903" s="82"/>
      <c r="B903" s="82"/>
    </row>
    <row r="904" ht="12.0" customHeight="1">
      <c r="A904" s="82"/>
      <c r="B904" s="82"/>
    </row>
    <row r="905" ht="12.0" customHeight="1">
      <c r="A905" s="82"/>
      <c r="B905" s="82"/>
    </row>
    <row r="906" ht="12.0" customHeight="1">
      <c r="A906" s="82"/>
      <c r="B906" s="82"/>
    </row>
    <row r="907" ht="12.0" customHeight="1">
      <c r="A907" s="82"/>
      <c r="B907" s="82"/>
    </row>
    <row r="908" ht="12.0" customHeight="1">
      <c r="A908" s="82"/>
      <c r="B908" s="82"/>
    </row>
    <row r="909" ht="12.0" customHeight="1">
      <c r="A909" s="82"/>
      <c r="B909" s="82"/>
    </row>
    <row r="910" ht="12.0" customHeight="1">
      <c r="A910" s="82"/>
      <c r="B910" s="82"/>
    </row>
    <row r="911" ht="12.0" customHeight="1">
      <c r="A911" s="82"/>
      <c r="B911" s="82"/>
    </row>
    <row r="912" ht="12.0" customHeight="1">
      <c r="A912" s="82"/>
      <c r="B912" s="82"/>
    </row>
    <row r="913" ht="12.0" customHeight="1">
      <c r="A913" s="82"/>
      <c r="B913" s="82"/>
    </row>
    <row r="914" ht="12.0" customHeight="1">
      <c r="A914" s="82"/>
      <c r="B914" s="82"/>
    </row>
    <row r="915" ht="12.0" customHeight="1">
      <c r="A915" s="82"/>
      <c r="B915" s="82"/>
    </row>
    <row r="916" ht="12.0" customHeight="1">
      <c r="A916" s="82"/>
      <c r="B916" s="82"/>
    </row>
    <row r="917" ht="12.0" customHeight="1">
      <c r="A917" s="82"/>
      <c r="B917" s="82"/>
    </row>
    <row r="918" ht="12.0" customHeight="1">
      <c r="A918" s="82"/>
      <c r="B918" s="82"/>
    </row>
    <row r="919" ht="12.0" customHeight="1">
      <c r="A919" s="82"/>
      <c r="B919" s="82"/>
    </row>
    <row r="920" ht="12.0" customHeight="1">
      <c r="A920" s="82"/>
      <c r="B920" s="82"/>
    </row>
    <row r="921" ht="12.0" customHeight="1">
      <c r="A921" s="82"/>
      <c r="B921" s="82"/>
    </row>
    <row r="922" ht="12.0" customHeight="1">
      <c r="A922" s="82"/>
      <c r="B922" s="82"/>
    </row>
    <row r="923" ht="12.0" customHeight="1">
      <c r="A923" s="82"/>
      <c r="B923" s="82"/>
    </row>
    <row r="924" ht="12.0" customHeight="1">
      <c r="A924" s="82"/>
      <c r="B924" s="82"/>
    </row>
    <row r="925" ht="12.0" customHeight="1">
      <c r="A925" s="82"/>
      <c r="B925" s="82"/>
    </row>
    <row r="926" ht="12.0" customHeight="1">
      <c r="A926" s="82"/>
      <c r="B926" s="82"/>
    </row>
    <row r="927" ht="12.0" customHeight="1">
      <c r="A927" s="82"/>
      <c r="B927" s="82"/>
    </row>
    <row r="928" ht="12.0" customHeight="1">
      <c r="A928" s="82"/>
      <c r="B928" s="82"/>
    </row>
    <row r="929" ht="12.0" customHeight="1">
      <c r="A929" s="82"/>
      <c r="B929" s="82"/>
    </row>
    <row r="930" ht="12.0" customHeight="1">
      <c r="A930" s="82"/>
      <c r="B930" s="82"/>
    </row>
    <row r="931" ht="12.0" customHeight="1">
      <c r="A931" s="82"/>
      <c r="B931" s="82"/>
    </row>
    <row r="932" ht="12.0" customHeight="1">
      <c r="A932" s="82"/>
      <c r="B932" s="82"/>
    </row>
    <row r="933" ht="12.0" customHeight="1">
      <c r="A933" s="82"/>
      <c r="B933" s="82"/>
    </row>
    <row r="934" ht="12.0" customHeight="1">
      <c r="A934" s="82"/>
      <c r="B934" s="82"/>
    </row>
    <row r="935" ht="12.0" customHeight="1">
      <c r="A935" s="82"/>
      <c r="B935" s="82"/>
    </row>
    <row r="936" ht="12.0" customHeight="1">
      <c r="A936" s="82"/>
      <c r="B936" s="82"/>
    </row>
    <row r="937" ht="12.0" customHeight="1">
      <c r="A937" s="82"/>
      <c r="B937" s="82"/>
    </row>
    <row r="938" ht="12.0" customHeight="1">
      <c r="A938" s="82"/>
      <c r="B938" s="82"/>
    </row>
    <row r="939" ht="12.0" customHeight="1">
      <c r="A939" s="82"/>
      <c r="B939" s="82"/>
    </row>
    <row r="940" ht="12.0" customHeight="1">
      <c r="A940" s="82"/>
      <c r="B940" s="82"/>
    </row>
    <row r="941" ht="12.0" customHeight="1">
      <c r="A941" s="82"/>
      <c r="B941" s="82"/>
    </row>
    <row r="942" ht="12.0" customHeight="1">
      <c r="A942" s="82"/>
      <c r="B942" s="82"/>
    </row>
    <row r="943" ht="12.0" customHeight="1">
      <c r="A943" s="82"/>
      <c r="B943" s="82"/>
    </row>
    <row r="944" ht="12.0" customHeight="1">
      <c r="A944" s="82"/>
      <c r="B944" s="82"/>
    </row>
    <row r="945" ht="12.0" customHeight="1">
      <c r="A945" s="82"/>
      <c r="B945" s="82"/>
    </row>
    <row r="946" ht="12.0" customHeight="1">
      <c r="A946" s="82"/>
      <c r="B946" s="82"/>
    </row>
    <row r="947" ht="12.0" customHeight="1">
      <c r="A947" s="82"/>
      <c r="B947" s="82"/>
    </row>
    <row r="948" ht="12.0" customHeight="1">
      <c r="A948" s="82"/>
      <c r="B948" s="82"/>
    </row>
    <row r="949" ht="12.0" customHeight="1">
      <c r="A949" s="82"/>
      <c r="B949" s="82"/>
    </row>
    <row r="950" ht="12.0" customHeight="1">
      <c r="A950" s="82"/>
      <c r="B950" s="82"/>
    </row>
    <row r="951" ht="12.0" customHeight="1">
      <c r="A951" s="82"/>
      <c r="B951" s="82"/>
    </row>
    <row r="952" ht="12.0" customHeight="1">
      <c r="A952" s="82"/>
      <c r="B952" s="82"/>
    </row>
    <row r="953" ht="12.0" customHeight="1">
      <c r="A953" s="82"/>
      <c r="B953" s="82"/>
    </row>
    <row r="954" ht="12.0" customHeight="1">
      <c r="A954" s="82"/>
      <c r="B954" s="82"/>
    </row>
    <row r="955" ht="12.0" customHeight="1">
      <c r="A955" s="82"/>
      <c r="B955" s="82"/>
    </row>
    <row r="956" ht="12.0" customHeight="1">
      <c r="A956" s="82"/>
      <c r="B956" s="82"/>
    </row>
    <row r="957" ht="12.0" customHeight="1">
      <c r="A957" s="82"/>
      <c r="B957" s="82"/>
    </row>
    <row r="958" ht="12.0" customHeight="1">
      <c r="A958" s="82"/>
      <c r="B958" s="82"/>
    </row>
    <row r="959" ht="12.0" customHeight="1">
      <c r="A959" s="82"/>
      <c r="B959" s="82"/>
    </row>
    <row r="960" ht="12.0" customHeight="1">
      <c r="A960" s="82"/>
      <c r="B960" s="82"/>
    </row>
    <row r="961" ht="12.0" customHeight="1">
      <c r="A961" s="82"/>
      <c r="B961" s="82"/>
    </row>
    <row r="962" ht="12.0" customHeight="1">
      <c r="A962" s="82"/>
      <c r="B962" s="82"/>
    </row>
    <row r="963" ht="12.0" customHeight="1">
      <c r="A963" s="82"/>
      <c r="B963" s="82"/>
    </row>
    <row r="964" ht="12.0" customHeight="1">
      <c r="A964" s="82"/>
      <c r="B964" s="82"/>
    </row>
    <row r="965" ht="12.0" customHeight="1">
      <c r="A965" s="82"/>
      <c r="B965" s="82"/>
    </row>
    <row r="966" ht="12.0" customHeight="1">
      <c r="A966" s="82"/>
      <c r="B966" s="82"/>
    </row>
    <row r="967" ht="12.0" customHeight="1">
      <c r="A967" s="82"/>
      <c r="B967" s="82"/>
    </row>
    <row r="968" ht="12.0" customHeight="1">
      <c r="A968" s="82"/>
      <c r="B968" s="82"/>
    </row>
    <row r="969" ht="12.0" customHeight="1">
      <c r="A969" s="82"/>
      <c r="B969" s="82"/>
    </row>
    <row r="970" ht="12.0" customHeight="1">
      <c r="A970" s="82"/>
      <c r="B970" s="82"/>
    </row>
    <row r="971" ht="12.0" customHeight="1">
      <c r="A971" s="82"/>
      <c r="B971" s="82"/>
    </row>
    <row r="972" ht="12.0" customHeight="1">
      <c r="A972" s="82"/>
      <c r="B972" s="82"/>
    </row>
    <row r="973" ht="12.0" customHeight="1">
      <c r="A973" s="82"/>
      <c r="B973" s="82"/>
    </row>
    <row r="974" ht="12.0" customHeight="1">
      <c r="A974" s="82"/>
      <c r="B974" s="82"/>
    </row>
    <row r="975" ht="12.0" customHeight="1">
      <c r="A975" s="82"/>
      <c r="B975" s="82"/>
    </row>
    <row r="976" ht="12.0" customHeight="1">
      <c r="A976" s="82"/>
      <c r="B976" s="82"/>
    </row>
    <row r="977" ht="12.0" customHeight="1">
      <c r="A977" s="82"/>
      <c r="B977" s="82"/>
    </row>
    <row r="978" ht="12.0" customHeight="1">
      <c r="A978" s="82"/>
      <c r="B978" s="82"/>
    </row>
    <row r="979" ht="12.0" customHeight="1">
      <c r="A979" s="82"/>
      <c r="B979" s="82"/>
    </row>
    <row r="980" ht="12.0" customHeight="1">
      <c r="A980" s="82"/>
      <c r="B980" s="82"/>
    </row>
    <row r="981" ht="12.0" customHeight="1">
      <c r="A981" s="82"/>
      <c r="B981" s="82"/>
    </row>
    <row r="982" ht="12.0" customHeight="1">
      <c r="A982" s="82"/>
      <c r="B982" s="82"/>
    </row>
    <row r="983" ht="12.0" customHeight="1">
      <c r="A983" s="82"/>
      <c r="B983" s="82"/>
    </row>
    <row r="984" ht="12.0" customHeight="1">
      <c r="A984" s="82"/>
      <c r="B984" s="82"/>
    </row>
    <row r="985" ht="12.0" customHeight="1">
      <c r="A985" s="82"/>
      <c r="B985" s="82"/>
    </row>
    <row r="986" ht="12.0" customHeight="1">
      <c r="A986" s="82"/>
      <c r="B986" s="82"/>
    </row>
    <row r="987" ht="12.0" customHeight="1">
      <c r="A987" s="82"/>
      <c r="B987" s="82"/>
    </row>
    <row r="988" ht="12.0" customHeight="1">
      <c r="A988" s="82"/>
      <c r="B988" s="82"/>
    </row>
    <row r="989" ht="12.0" customHeight="1">
      <c r="A989" s="82"/>
      <c r="B989" s="82"/>
    </row>
    <row r="990" ht="12.0" customHeight="1">
      <c r="A990" s="82"/>
      <c r="B990" s="82"/>
    </row>
    <row r="991" ht="12.0" customHeight="1">
      <c r="A991" s="82"/>
      <c r="B991" s="82"/>
    </row>
    <row r="992" ht="12.0" customHeight="1">
      <c r="A992" s="82"/>
      <c r="B992" s="82"/>
    </row>
    <row r="993" ht="12.0" customHeight="1">
      <c r="A993" s="82"/>
      <c r="B993" s="82"/>
    </row>
    <row r="994" ht="12.0" customHeight="1">
      <c r="A994" s="82"/>
      <c r="B994" s="82"/>
    </row>
    <row r="995" ht="12.0" customHeight="1">
      <c r="A995" s="82"/>
      <c r="B995" s="82"/>
    </row>
    <row r="996" ht="12.0" customHeight="1">
      <c r="A996" s="82"/>
      <c r="B996" s="82"/>
    </row>
    <row r="997" ht="12.0" customHeight="1">
      <c r="A997" s="82"/>
      <c r="B997" s="82"/>
    </row>
    <row r="998" ht="12.0" customHeight="1">
      <c r="A998" s="82"/>
      <c r="B998" s="82"/>
    </row>
    <row r="999" ht="12.0" customHeight="1">
      <c r="A999" s="82"/>
      <c r="B999" s="82"/>
    </row>
    <row r="1000" ht="12.0" customHeight="1">
      <c r="A1000" s="82"/>
      <c r="B1000" s="8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71"/>
    <col customWidth="1" min="2" max="2" width="9.86"/>
    <col customWidth="1" min="3" max="26" width="12.71"/>
  </cols>
  <sheetData>
    <row r="1" ht="30.75" customHeight="1">
      <c r="A1" s="86" t="s">
        <v>81</v>
      </c>
      <c r="B1" s="86"/>
      <c r="C1" s="86"/>
    </row>
    <row r="2" ht="12.75" customHeight="1">
      <c r="A2" s="87"/>
      <c r="B2" s="87"/>
      <c r="C2" s="87"/>
    </row>
    <row r="3" ht="12.75" customHeight="1">
      <c r="A3" s="87"/>
      <c r="B3" s="87"/>
      <c r="C3" s="87"/>
    </row>
    <row r="4" ht="12.75" customHeight="1">
      <c r="A4" s="88" t="s">
        <v>82</v>
      </c>
      <c r="B4" s="89">
        <f>'Ötztaler Pacing'!B31</f>
        <v>20</v>
      </c>
      <c r="C4" s="90" t="s">
        <v>83</v>
      </c>
    </row>
    <row r="5" ht="12.75" customHeight="1">
      <c r="A5" s="91" t="s">
        <v>84</v>
      </c>
      <c r="B5" s="92">
        <f>'Ötztaler Pacing'!B32</f>
        <v>65</v>
      </c>
      <c r="C5" s="93" t="s">
        <v>85</v>
      </c>
    </row>
    <row r="6" ht="12.75" customHeight="1">
      <c r="A6" s="94" t="s">
        <v>86</v>
      </c>
      <c r="B6" s="95">
        <f>'Ötztaler Pacing'!B30</f>
        <v>1015</v>
      </c>
      <c r="C6" s="96" t="s">
        <v>87</v>
      </c>
    </row>
    <row r="7" ht="12.75" customHeight="1">
      <c r="A7" s="87"/>
      <c r="B7" s="87"/>
      <c r="C7" s="87"/>
    </row>
    <row r="8" ht="12.75" customHeight="1">
      <c r="A8" s="97" t="s">
        <v>88</v>
      </c>
      <c r="B8" s="98"/>
      <c r="C8" s="99"/>
    </row>
    <row r="9" ht="12.75" customHeight="1">
      <c r="A9" s="100" t="s">
        <v>89</v>
      </c>
      <c r="B9" s="101">
        <f>B4+273</f>
        <v>293</v>
      </c>
      <c r="C9" s="102" t="s">
        <v>90</v>
      </c>
    </row>
    <row r="10" ht="12.75" customHeight="1">
      <c r="A10" s="87"/>
      <c r="B10" s="87"/>
      <c r="C10" s="87"/>
    </row>
    <row r="11" ht="12.75" customHeight="1">
      <c r="A11" s="97" t="s">
        <v>91</v>
      </c>
      <c r="B11" s="98"/>
      <c r="C11" s="99"/>
    </row>
    <row r="12" ht="12.75" customHeight="1">
      <c r="A12" s="100" t="s">
        <v>92</v>
      </c>
      <c r="B12" s="103">
        <f>6.11*10^(7.5*B4/(237.7+B4))</f>
        <v>23.3406737</v>
      </c>
      <c r="C12" s="102" t="s">
        <v>93</v>
      </c>
    </row>
    <row r="13" ht="12.75" customHeight="1">
      <c r="A13" s="87"/>
      <c r="B13" s="87"/>
      <c r="C13" s="87"/>
    </row>
    <row r="14" ht="12.75" customHeight="1">
      <c r="A14" s="97" t="s">
        <v>94</v>
      </c>
      <c r="B14" s="98"/>
      <c r="C14" s="99"/>
    </row>
    <row r="15" ht="12.75" customHeight="1">
      <c r="A15" s="100" t="s">
        <v>95</v>
      </c>
      <c r="B15" s="104">
        <f>B5*B12/100</f>
        <v>15.1714379</v>
      </c>
      <c r="C15" s="102" t="s">
        <v>93</v>
      </c>
    </row>
    <row r="16" ht="12.75" customHeight="1">
      <c r="A16" s="87"/>
      <c r="B16" s="87"/>
      <c r="C16" s="87"/>
    </row>
    <row r="17" ht="12.75" customHeight="1">
      <c r="A17" s="97" t="s">
        <v>96</v>
      </c>
      <c r="B17" s="98"/>
      <c r="C17" s="99"/>
    </row>
    <row r="18" ht="12.75" customHeight="1">
      <c r="A18" s="105" t="s">
        <v>97</v>
      </c>
      <c r="B18" s="106">
        <f>B9/(1-B15/B6*(1-0.622))</f>
        <v>294.6648721</v>
      </c>
      <c r="C18" s="107" t="s">
        <v>90</v>
      </c>
    </row>
    <row r="19" ht="12.75" customHeight="1">
      <c r="A19" s="100"/>
      <c r="B19" s="108">
        <f>B18-273</f>
        <v>21.66487207</v>
      </c>
      <c r="C19" s="102" t="s">
        <v>83</v>
      </c>
    </row>
    <row r="20" ht="12.75" customHeight="1">
      <c r="A20" s="87"/>
      <c r="B20" s="87"/>
      <c r="C20" s="87"/>
    </row>
    <row r="21" ht="12.0" customHeight="1">
      <c r="A21" s="109" t="s">
        <v>98</v>
      </c>
      <c r="B21" s="110">
        <f>100*B6/(B18*287)</f>
        <v>1.200205963</v>
      </c>
      <c r="C21" s="111" t="s">
        <v>99</v>
      </c>
    </row>
    <row r="22" ht="12.0" customHeight="1">
      <c r="A22" s="82"/>
      <c r="B22" s="82"/>
    </row>
    <row r="23" ht="12.0" customHeight="1">
      <c r="A23" s="82"/>
      <c r="B23" s="82"/>
    </row>
    <row r="24" ht="12.0" customHeight="1">
      <c r="A24" s="82"/>
      <c r="B24" s="82"/>
    </row>
    <row r="25" ht="12.0" customHeight="1">
      <c r="A25" s="82"/>
      <c r="B25" s="82"/>
    </row>
    <row r="26" ht="12.0" customHeight="1">
      <c r="A26" s="82"/>
      <c r="B26" s="82"/>
    </row>
    <row r="27" ht="12.0" customHeight="1">
      <c r="A27" s="82"/>
      <c r="B27" s="82"/>
    </row>
    <row r="28" ht="12.0" customHeight="1">
      <c r="A28" s="82"/>
      <c r="B28" s="82"/>
    </row>
    <row r="29" ht="12.0" customHeight="1">
      <c r="A29" s="82"/>
      <c r="B29" s="82"/>
    </row>
    <row r="30" ht="12.0" customHeight="1">
      <c r="A30" s="82"/>
      <c r="B30" s="82"/>
    </row>
    <row r="31" ht="12.0" customHeight="1">
      <c r="A31" s="82"/>
      <c r="B31" s="82"/>
    </row>
    <row r="32" ht="12.0" customHeight="1">
      <c r="A32" s="82"/>
      <c r="B32" s="82"/>
    </row>
    <row r="33" ht="12.0" customHeight="1">
      <c r="A33" s="82"/>
      <c r="B33" s="82"/>
    </row>
    <row r="34" ht="12.0" customHeight="1">
      <c r="A34" s="82"/>
      <c r="B34" s="82"/>
    </row>
    <row r="35" ht="12.0" customHeight="1">
      <c r="A35" s="82"/>
      <c r="B35" s="82"/>
    </row>
    <row r="36" ht="12.0" customHeight="1">
      <c r="A36" s="82"/>
      <c r="B36" s="82"/>
    </row>
    <row r="37" ht="12.0" customHeight="1">
      <c r="A37" s="82"/>
      <c r="B37" s="82"/>
    </row>
    <row r="38" ht="12.0" customHeight="1">
      <c r="A38" s="82"/>
      <c r="B38" s="82"/>
    </row>
    <row r="39" ht="12.0" customHeight="1">
      <c r="A39" s="82"/>
      <c r="B39" s="82"/>
    </row>
    <row r="40" ht="12.0" customHeight="1">
      <c r="A40" s="82"/>
      <c r="B40" s="82"/>
    </row>
    <row r="41" ht="12.0" customHeight="1">
      <c r="A41" s="82"/>
      <c r="B41" s="82"/>
    </row>
    <row r="42" ht="12.0" customHeight="1">
      <c r="A42" s="82"/>
      <c r="B42" s="82"/>
    </row>
    <row r="43" ht="12.0" customHeight="1">
      <c r="A43" s="82"/>
      <c r="B43" s="82"/>
    </row>
    <row r="44" ht="12.0" customHeight="1">
      <c r="A44" s="82"/>
      <c r="B44" s="82"/>
    </row>
    <row r="45" ht="12.0" customHeight="1">
      <c r="A45" s="82"/>
      <c r="B45" s="82"/>
    </row>
    <row r="46" ht="12.0" customHeight="1">
      <c r="A46" s="82"/>
      <c r="B46" s="82"/>
    </row>
    <row r="47" ht="12.0" customHeight="1">
      <c r="A47" s="82"/>
      <c r="B47" s="82"/>
    </row>
    <row r="48" ht="12.0" customHeight="1">
      <c r="A48" s="82"/>
      <c r="B48" s="82"/>
    </row>
    <row r="49" ht="12.0" customHeight="1">
      <c r="A49" s="82"/>
      <c r="B49" s="82"/>
    </row>
    <row r="50" ht="12.0" customHeight="1">
      <c r="A50" s="82"/>
      <c r="B50" s="82"/>
    </row>
    <row r="51" ht="12.0" customHeight="1">
      <c r="A51" s="82"/>
      <c r="B51" s="82"/>
    </row>
    <row r="52" ht="12.0" customHeight="1">
      <c r="A52" s="82"/>
      <c r="B52" s="82"/>
    </row>
    <row r="53" ht="12.0" customHeight="1">
      <c r="A53" s="82"/>
      <c r="B53" s="82"/>
    </row>
    <row r="54" ht="12.0" customHeight="1">
      <c r="A54" s="82"/>
      <c r="B54" s="82"/>
    </row>
    <row r="55" ht="12.0" customHeight="1">
      <c r="A55" s="82"/>
      <c r="B55" s="82"/>
    </row>
    <row r="56" ht="12.0" customHeight="1">
      <c r="A56" s="82"/>
      <c r="B56" s="82"/>
    </row>
    <row r="57" ht="12.0" customHeight="1">
      <c r="A57" s="82"/>
      <c r="B57" s="82"/>
    </row>
    <row r="58" ht="12.0" customHeight="1">
      <c r="A58" s="82"/>
      <c r="B58" s="82"/>
    </row>
    <row r="59" ht="12.0" customHeight="1">
      <c r="A59" s="82"/>
      <c r="B59" s="82"/>
    </row>
    <row r="60" ht="12.0" customHeight="1">
      <c r="A60" s="82"/>
      <c r="B60" s="82"/>
    </row>
    <row r="61" ht="12.0" customHeight="1">
      <c r="A61" s="82"/>
      <c r="B61" s="82"/>
    </row>
    <row r="62" ht="12.0" customHeight="1">
      <c r="A62" s="82"/>
      <c r="B62" s="82"/>
    </row>
    <row r="63" ht="12.0" customHeight="1">
      <c r="A63" s="82"/>
      <c r="B63" s="82"/>
    </row>
    <row r="64" ht="12.0" customHeight="1">
      <c r="A64" s="82"/>
      <c r="B64" s="82"/>
    </row>
    <row r="65" ht="12.0" customHeight="1">
      <c r="A65" s="82"/>
      <c r="B65" s="82"/>
    </row>
    <row r="66" ht="12.0" customHeight="1">
      <c r="A66" s="82"/>
      <c r="B66" s="82"/>
    </row>
    <row r="67" ht="12.0" customHeight="1">
      <c r="A67" s="82"/>
      <c r="B67" s="82"/>
    </row>
    <row r="68" ht="12.0" customHeight="1">
      <c r="A68" s="82"/>
      <c r="B68" s="82"/>
    </row>
    <row r="69" ht="12.0" customHeight="1">
      <c r="A69" s="82"/>
      <c r="B69" s="82"/>
    </row>
    <row r="70" ht="12.0" customHeight="1">
      <c r="A70" s="82"/>
      <c r="B70" s="82"/>
    </row>
    <row r="71" ht="12.0" customHeight="1">
      <c r="A71" s="82"/>
      <c r="B71" s="82"/>
    </row>
    <row r="72" ht="12.0" customHeight="1">
      <c r="A72" s="82"/>
      <c r="B72" s="82"/>
    </row>
    <row r="73" ht="12.0" customHeight="1">
      <c r="A73" s="82"/>
      <c r="B73" s="82"/>
    </row>
    <row r="74" ht="12.0" customHeight="1">
      <c r="A74" s="82"/>
      <c r="B74" s="82"/>
    </row>
    <row r="75" ht="12.0" customHeight="1">
      <c r="A75" s="82"/>
      <c r="B75" s="82"/>
    </row>
    <row r="76" ht="12.0" customHeight="1">
      <c r="A76" s="82"/>
      <c r="B76" s="82"/>
    </row>
    <row r="77" ht="12.0" customHeight="1">
      <c r="A77" s="82"/>
      <c r="B77" s="82"/>
    </row>
    <row r="78" ht="12.0" customHeight="1">
      <c r="A78" s="82"/>
      <c r="B78" s="82"/>
    </row>
    <row r="79" ht="12.0" customHeight="1">
      <c r="A79" s="82"/>
      <c r="B79" s="82"/>
    </row>
    <row r="80" ht="12.0" customHeight="1">
      <c r="A80" s="82"/>
      <c r="B80" s="82"/>
    </row>
    <row r="81" ht="12.0" customHeight="1">
      <c r="A81" s="82"/>
      <c r="B81" s="82"/>
    </row>
    <row r="82" ht="12.0" customHeight="1">
      <c r="A82" s="82"/>
      <c r="B82" s="82"/>
    </row>
    <row r="83" ht="12.0" customHeight="1">
      <c r="A83" s="82"/>
      <c r="B83" s="82"/>
    </row>
    <row r="84" ht="12.0" customHeight="1">
      <c r="A84" s="82"/>
      <c r="B84" s="82"/>
    </row>
    <row r="85" ht="12.0" customHeight="1">
      <c r="A85" s="82"/>
      <c r="B85" s="82"/>
    </row>
    <row r="86" ht="12.0" customHeight="1">
      <c r="A86" s="82"/>
      <c r="B86" s="82"/>
    </row>
    <row r="87" ht="12.0" customHeight="1">
      <c r="A87" s="82"/>
      <c r="B87" s="82"/>
    </row>
    <row r="88" ht="12.0" customHeight="1">
      <c r="A88" s="82"/>
      <c r="B88" s="82"/>
    </row>
    <row r="89" ht="12.0" customHeight="1">
      <c r="A89" s="82"/>
      <c r="B89" s="82"/>
    </row>
    <row r="90" ht="12.0" customHeight="1">
      <c r="A90" s="82"/>
      <c r="B90" s="82"/>
    </row>
    <row r="91" ht="12.0" customHeight="1">
      <c r="A91" s="82"/>
      <c r="B91" s="82"/>
    </row>
    <row r="92" ht="12.0" customHeight="1">
      <c r="A92" s="82"/>
      <c r="B92" s="82"/>
    </row>
    <row r="93" ht="12.0" customHeight="1">
      <c r="A93" s="82"/>
      <c r="B93" s="82"/>
    </row>
    <row r="94" ht="12.0" customHeight="1">
      <c r="A94" s="82"/>
      <c r="B94" s="82"/>
    </row>
    <row r="95" ht="12.0" customHeight="1">
      <c r="A95" s="82"/>
      <c r="B95" s="82"/>
    </row>
    <row r="96" ht="12.0" customHeight="1">
      <c r="A96" s="82"/>
      <c r="B96" s="82"/>
    </row>
    <row r="97" ht="12.0" customHeight="1">
      <c r="A97" s="82"/>
      <c r="B97" s="82"/>
    </row>
    <row r="98" ht="12.0" customHeight="1">
      <c r="A98" s="82"/>
      <c r="B98" s="82"/>
    </row>
    <row r="99" ht="12.0" customHeight="1">
      <c r="A99" s="82"/>
      <c r="B99" s="82"/>
    </row>
    <row r="100" ht="12.0" customHeight="1">
      <c r="A100" s="82"/>
      <c r="B100" s="82"/>
    </row>
    <row r="101" ht="12.0" customHeight="1">
      <c r="A101" s="82"/>
      <c r="B101" s="82"/>
    </row>
    <row r="102" ht="12.0" customHeight="1">
      <c r="A102" s="82"/>
      <c r="B102" s="82"/>
    </row>
    <row r="103" ht="12.0" customHeight="1">
      <c r="A103" s="82"/>
      <c r="B103" s="82"/>
    </row>
    <row r="104" ht="12.0" customHeight="1">
      <c r="A104" s="82"/>
      <c r="B104" s="82"/>
    </row>
    <row r="105" ht="12.0" customHeight="1">
      <c r="A105" s="82"/>
      <c r="B105" s="82"/>
    </row>
    <row r="106" ht="12.0" customHeight="1">
      <c r="A106" s="82"/>
      <c r="B106" s="82"/>
    </row>
    <row r="107" ht="12.0" customHeight="1">
      <c r="A107" s="82"/>
      <c r="B107" s="82"/>
    </row>
    <row r="108" ht="12.0" customHeight="1">
      <c r="A108" s="82"/>
      <c r="B108" s="82"/>
    </row>
    <row r="109" ht="12.0" customHeight="1">
      <c r="A109" s="82"/>
      <c r="B109" s="82"/>
    </row>
    <row r="110" ht="12.0" customHeight="1">
      <c r="A110" s="82"/>
      <c r="B110" s="82"/>
    </row>
    <row r="111" ht="12.0" customHeight="1">
      <c r="A111" s="82"/>
      <c r="B111" s="82"/>
    </row>
    <row r="112" ht="12.0" customHeight="1">
      <c r="A112" s="82"/>
      <c r="B112" s="82"/>
    </row>
    <row r="113" ht="12.0" customHeight="1">
      <c r="A113" s="82"/>
      <c r="B113" s="82"/>
    </row>
    <row r="114" ht="12.0" customHeight="1">
      <c r="A114" s="82"/>
      <c r="B114" s="82"/>
    </row>
    <row r="115" ht="12.0" customHeight="1">
      <c r="A115" s="82"/>
      <c r="B115" s="82"/>
    </row>
    <row r="116" ht="12.0" customHeight="1">
      <c r="A116" s="82"/>
      <c r="B116" s="82"/>
    </row>
    <row r="117" ht="12.0" customHeight="1">
      <c r="A117" s="82"/>
      <c r="B117" s="82"/>
    </row>
    <row r="118" ht="12.0" customHeight="1">
      <c r="A118" s="82"/>
      <c r="B118" s="82"/>
    </row>
    <row r="119" ht="12.0" customHeight="1">
      <c r="A119" s="82"/>
      <c r="B119" s="82"/>
    </row>
    <row r="120" ht="12.0" customHeight="1">
      <c r="A120" s="82"/>
      <c r="B120" s="82"/>
    </row>
    <row r="121" ht="12.0" customHeight="1">
      <c r="A121" s="82"/>
      <c r="B121" s="82"/>
    </row>
    <row r="122" ht="12.0" customHeight="1">
      <c r="A122" s="82"/>
      <c r="B122" s="82"/>
    </row>
    <row r="123" ht="12.0" customHeight="1">
      <c r="A123" s="82"/>
      <c r="B123" s="82"/>
    </row>
    <row r="124" ht="12.0" customHeight="1">
      <c r="A124" s="82"/>
      <c r="B124" s="82"/>
    </row>
    <row r="125" ht="12.0" customHeight="1">
      <c r="A125" s="82"/>
      <c r="B125" s="82"/>
    </row>
    <row r="126" ht="12.0" customHeight="1">
      <c r="A126" s="82"/>
      <c r="B126" s="82"/>
    </row>
    <row r="127" ht="12.0" customHeight="1">
      <c r="A127" s="82"/>
      <c r="B127" s="82"/>
    </row>
    <row r="128" ht="12.0" customHeight="1">
      <c r="A128" s="82"/>
      <c r="B128" s="82"/>
    </row>
    <row r="129" ht="12.0" customHeight="1">
      <c r="A129" s="82"/>
      <c r="B129" s="82"/>
    </row>
    <row r="130" ht="12.0" customHeight="1">
      <c r="A130" s="82"/>
      <c r="B130" s="82"/>
    </row>
    <row r="131" ht="12.0" customHeight="1">
      <c r="A131" s="82"/>
      <c r="B131" s="82"/>
    </row>
    <row r="132" ht="12.0" customHeight="1">
      <c r="A132" s="82"/>
      <c r="B132" s="82"/>
    </row>
    <row r="133" ht="12.0" customHeight="1">
      <c r="A133" s="82"/>
      <c r="B133" s="82"/>
    </row>
    <row r="134" ht="12.0" customHeight="1">
      <c r="A134" s="82"/>
      <c r="B134" s="82"/>
    </row>
    <row r="135" ht="12.0" customHeight="1">
      <c r="A135" s="82"/>
      <c r="B135" s="82"/>
    </row>
    <row r="136" ht="12.0" customHeight="1">
      <c r="A136" s="82"/>
      <c r="B136" s="82"/>
    </row>
    <row r="137" ht="12.0" customHeight="1">
      <c r="A137" s="82"/>
      <c r="B137" s="82"/>
    </row>
    <row r="138" ht="12.0" customHeight="1">
      <c r="A138" s="82"/>
      <c r="B138" s="82"/>
    </row>
    <row r="139" ht="12.0" customHeight="1">
      <c r="A139" s="82"/>
      <c r="B139" s="82"/>
    </row>
    <row r="140" ht="12.0" customHeight="1">
      <c r="A140" s="82"/>
      <c r="B140" s="82"/>
    </row>
    <row r="141" ht="12.0" customHeight="1">
      <c r="A141" s="82"/>
      <c r="B141" s="82"/>
    </row>
    <row r="142" ht="12.0" customHeight="1">
      <c r="A142" s="82"/>
      <c r="B142" s="82"/>
    </row>
    <row r="143" ht="12.0" customHeight="1">
      <c r="A143" s="82"/>
      <c r="B143" s="82"/>
    </row>
    <row r="144" ht="12.0" customHeight="1">
      <c r="A144" s="82"/>
      <c r="B144" s="82"/>
    </row>
    <row r="145" ht="12.0" customHeight="1">
      <c r="A145" s="82"/>
      <c r="B145" s="82"/>
    </row>
    <row r="146" ht="12.0" customHeight="1">
      <c r="A146" s="82"/>
      <c r="B146" s="82"/>
    </row>
    <row r="147" ht="12.0" customHeight="1">
      <c r="A147" s="82"/>
      <c r="B147" s="82"/>
    </row>
    <row r="148" ht="12.0" customHeight="1">
      <c r="A148" s="82"/>
      <c r="B148" s="82"/>
    </row>
    <row r="149" ht="12.0" customHeight="1">
      <c r="A149" s="82"/>
      <c r="B149" s="82"/>
    </row>
    <row r="150" ht="12.0" customHeight="1">
      <c r="A150" s="82"/>
      <c r="B150" s="82"/>
    </row>
    <row r="151" ht="12.0" customHeight="1">
      <c r="A151" s="82"/>
      <c r="B151" s="82"/>
    </row>
    <row r="152" ht="12.0" customHeight="1">
      <c r="A152" s="82"/>
      <c r="B152" s="82"/>
    </row>
    <row r="153" ht="12.0" customHeight="1">
      <c r="A153" s="82"/>
      <c r="B153" s="82"/>
    </row>
    <row r="154" ht="12.0" customHeight="1">
      <c r="A154" s="82"/>
      <c r="B154" s="82"/>
    </row>
    <row r="155" ht="12.0" customHeight="1">
      <c r="A155" s="82"/>
      <c r="B155" s="82"/>
    </row>
    <row r="156" ht="12.0" customHeight="1">
      <c r="A156" s="82"/>
      <c r="B156" s="82"/>
    </row>
    <row r="157" ht="12.0" customHeight="1">
      <c r="A157" s="82"/>
      <c r="B157" s="82"/>
    </row>
    <row r="158" ht="12.0" customHeight="1">
      <c r="A158" s="82"/>
      <c r="B158" s="82"/>
    </row>
    <row r="159" ht="12.0" customHeight="1">
      <c r="A159" s="82"/>
      <c r="B159" s="82"/>
    </row>
    <row r="160" ht="12.0" customHeight="1">
      <c r="A160" s="82"/>
      <c r="B160" s="82"/>
    </row>
    <row r="161" ht="12.0" customHeight="1">
      <c r="A161" s="82"/>
      <c r="B161" s="82"/>
    </row>
    <row r="162" ht="12.0" customHeight="1">
      <c r="A162" s="82"/>
      <c r="B162" s="82"/>
    </row>
    <row r="163" ht="12.0" customHeight="1">
      <c r="A163" s="82"/>
      <c r="B163" s="82"/>
    </row>
    <row r="164" ht="12.0" customHeight="1">
      <c r="A164" s="82"/>
      <c r="B164" s="82"/>
    </row>
    <row r="165" ht="12.0" customHeight="1">
      <c r="A165" s="82"/>
      <c r="B165" s="82"/>
    </row>
    <row r="166" ht="12.0" customHeight="1">
      <c r="A166" s="82"/>
      <c r="B166" s="82"/>
    </row>
    <row r="167" ht="12.0" customHeight="1">
      <c r="A167" s="82"/>
      <c r="B167" s="82"/>
    </row>
    <row r="168" ht="12.0" customHeight="1">
      <c r="A168" s="82"/>
      <c r="B168" s="82"/>
    </row>
    <row r="169" ht="12.0" customHeight="1">
      <c r="A169" s="82"/>
      <c r="B169" s="82"/>
    </row>
    <row r="170" ht="12.0" customHeight="1">
      <c r="A170" s="82"/>
      <c r="B170" s="82"/>
    </row>
    <row r="171" ht="12.0" customHeight="1">
      <c r="A171" s="82"/>
      <c r="B171" s="82"/>
    </row>
    <row r="172" ht="12.0" customHeight="1">
      <c r="A172" s="82"/>
      <c r="B172" s="82"/>
    </row>
    <row r="173" ht="12.0" customHeight="1">
      <c r="A173" s="82"/>
      <c r="B173" s="82"/>
    </row>
    <row r="174" ht="12.0" customHeight="1">
      <c r="A174" s="82"/>
      <c r="B174" s="82"/>
    </row>
    <row r="175" ht="12.0" customHeight="1">
      <c r="A175" s="82"/>
      <c r="B175" s="82"/>
    </row>
    <row r="176" ht="12.0" customHeight="1">
      <c r="A176" s="82"/>
      <c r="B176" s="82"/>
    </row>
    <row r="177" ht="12.0" customHeight="1">
      <c r="A177" s="82"/>
      <c r="B177" s="82"/>
    </row>
    <row r="178" ht="12.0" customHeight="1">
      <c r="A178" s="82"/>
      <c r="B178" s="82"/>
    </row>
    <row r="179" ht="12.0" customHeight="1">
      <c r="A179" s="82"/>
      <c r="B179" s="82"/>
    </row>
    <row r="180" ht="12.0" customHeight="1">
      <c r="A180" s="82"/>
      <c r="B180" s="82"/>
    </row>
    <row r="181" ht="12.0" customHeight="1">
      <c r="A181" s="82"/>
      <c r="B181" s="82"/>
    </row>
    <row r="182" ht="12.0" customHeight="1">
      <c r="A182" s="82"/>
      <c r="B182" s="82"/>
    </row>
    <row r="183" ht="12.0" customHeight="1">
      <c r="A183" s="82"/>
      <c r="B183" s="82"/>
    </row>
    <row r="184" ht="12.0" customHeight="1">
      <c r="A184" s="82"/>
      <c r="B184" s="82"/>
    </row>
    <row r="185" ht="12.0" customHeight="1">
      <c r="A185" s="82"/>
      <c r="B185" s="82"/>
    </row>
    <row r="186" ht="12.0" customHeight="1">
      <c r="A186" s="82"/>
      <c r="B186" s="82"/>
    </row>
    <row r="187" ht="12.0" customHeight="1">
      <c r="A187" s="82"/>
      <c r="B187" s="82"/>
    </row>
    <row r="188" ht="12.0" customHeight="1">
      <c r="A188" s="82"/>
      <c r="B188" s="82"/>
    </row>
    <row r="189" ht="12.0" customHeight="1">
      <c r="A189" s="82"/>
      <c r="B189" s="82"/>
    </row>
    <row r="190" ht="12.0" customHeight="1">
      <c r="A190" s="82"/>
      <c r="B190" s="82"/>
    </row>
    <row r="191" ht="12.0" customHeight="1">
      <c r="A191" s="82"/>
      <c r="B191" s="82"/>
    </row>
    <row r="192" ht="12.0" customHeight="1">
      <c r="A192" s="82"/>
      <c r="B192" s="82"/>
    </row>
    <row r="193" ht="12.0" customHeight="1">
      <c r="A193" s="82"/>
      <c r="B193" s="82"/>
    </row>
    <row r="194" ht="12.0" customHeight="1">
      <c r="A194" s="82"/>
      <c r="B194" s="82"/>
    </row>
    <row r="195" ht="12.0" customHeight="1">
      <c r="A195" s="82"/>
      <c r="B195" s="82"/>
    </row>
    <row r="196" ht="12.0" customHeight="1">
      <c r="A196" s="82"/>
      <c r="B196" s="82"/>
    </row>
    <row r="197" ht="12.0" customHeight="1">
      <c r="A197" s="82"/>
      <c r="B197" s="82"/>
    </row>
    <row r="198" ht="12.0" customHeight="1">
      <c r="A198" s="82"/>
      <c r="B198" s="82"/>
    </row>
    <row r="199" ht="12.0" customHeight="1">
      <c r="A199" s="82"/>
      <c r="B199" s="82"/>
    </row>
    <row r="200" ht="12.0" customHeight="1">
      <c r="A200" s="82"/>
      <c r="B200" s="82"/>
    </row>
    <row r="201" ht="12.0" customHeight="1">
      <c r="A201" s="82"/>
      <c r="B201" s="82"/>
    </row>
    <row r="202" ht="12.0" customHeight="1">
      <c r="A202" s="82"/>
      <c r="B202" s="82"/>
    </row>
    <row r="203" ht="12.0" customHeight="1">
      <c r="A203" s="82"/>
      <c r="B203" s="82"/>
    </row>
    <row r="204" ht="12.0" customHeight="1">
      <c r="A204" s="82"/>
      <c r="B204" s="82"/>
    </row>
    <row r="205" ht="12.0" customHeight="1">
      <c r="A205" s="82"/>
      <c r="B205" s="82"/>
    </row>
    <row r="206" ht="12.0" customHeight="1">
      <c r="A206" s="82"/>
      <c r="B206" s="82"/>
    </row>
    <row r="207" ht="12.0" customHeight="1">
      <c r="A207" s="82"/>
      <c r="B207" s="82"/>
    </row>
    <row r="208" ht="12.0" customHeight="1">
      <c r="A208" s="82"/>
      <c r="B208" s="82"/>
    </row>
    <row r="209" ht="12.0" customHeight="1">
      <c r="A209" s="82"/>
      <c r="B209" s="82"/>
    </row>
    <row r="210" ht="12.0" customHeight="1">
      <c r="A210" s="82"/>
      <c r="B210" s="82"/>
    </row>
    <row r="211" ht="12.0" customHeight="1">
      <c r="A211" s="82"/>
      <c r="B211" s="82"/>
    </row>
    <row r="212" ht="12.0" customHeight="1">
      <c r="A212" s="82"/>
      <c r="B212" s="82"/>
    </row>
    <row r="213" ht="12.0" customHeight="1">
      <c r="A213" s="82"/>
      <c r="B213" s="82"/>
    </row>
    <row r="214" ht="12.0" customHeight="1">
      <c r="A214" s="82"/>
      <c r="B214" s="82"/>
    </row>
    <row r="215" ht="12.0" customHeight="1">
      <c r="A215" s="82"/>
      <c r="B215" s="82"/>
    </row>
    <row r="216" ht="12.0" customHeight="1">
      <c r="A216" s="82"/>
      <c r="B216" s="82"/>
    </row>
    <row r="217" ht="12.0" customHeight="1">
      <c r="A217" s="82"/>
      <c r="B217" s="82"/>
    </row>
    <row r="218" ht="12.0" customHeight="1">
      <c r="A218" s="82"/>
      <c r="B218" s="82"/>
    </row>
    <row r="219" ht="12.0" customHeight="1">
      <c r="A219" s="82"/>
      <c r="B219" s="82"/>
    </row>
    <row r="220" ht="12.0" customHeight="1">
      <c r="A220" s="82"/>
      <c r="B220" s="82"/>
    </row>
    <row r="221" ht="12.0" customHeight="1">
      <c r="A221" s="82"/>
      <c r="B221" s="82"/>
    </row>
    <row r="222" ht="12.0" customHeight="1">
      <c r="A222" s="82"/>
      <c r="B222" s="82"/>
    </row>
    <row r="223" ht="12.0" customHeight="1">
      <c r="A223" s="82"/>
      <c r="B223" s="82"/>
    </row>
    <row r="224" ht="12.0" customHeight="1">
      <c r="A224" s="82"/>
      <c r="B224" s="82"/>
    </row>
    <row r="225" ht="12.0" customHeight="1">
      <c r="A225" s="82"/>
      <c r="B225" s="82"/>
    </row>
    <row r="226" ht="12.0" customHeight="1">
      <c r="A226" s="82"/>
      <c r="B226" s="82"/>
    </row>
    <row r="227" ht="12.0" customHeight="1">
      <c r="A227" s="82"/>
      <c r="B227" s="82"/>
    </row>
    <row r="228" ht="12.0" customHeight="1">
      <c r="A228" s="82"/>
      <c r="B228" s="82"/>
    </row>
    <row r="229" ht="12.0" customHeight="1">
      <c r="A229" s="82"/>
      <c r="B229" s="82"/>
    </row>
    <row r="230" ht="12.0" customHeight="1">
      <c r="A230" s="82"/>
      <c r="B230" s="82"/>
    </row>
    <row r="231" ht="12.0" customHeight="1">
      <c r="A231" s="82"/>
      <c r="B231" s="82"/>
    </row>
    <row r="232" ht="12.0" customHeight="1">
      <c r="A232" s="82"/>
      <c r="B232" s="82"/>
    </row>
    <row r="233" ht="12.0" customHeight="1">
      <c r="A233" s="82"/>
      <c r="B233" s="82"/>
    </row>
    <row r="234" ht="12.0" customHeight="1">
      <c r="A234" s="82"/>
      <c r="B234" s="82"/>
    </row>
    <row r="235" ht="12.0" customHeight="1">
      <c r="A235" s="82"/>
      <c r="B235" s="82"/>
    </row>
    <row r="236" ht="12.0" customHeight="1">
      <c r="A236" s="82"/>
      <c r="B236" s="82"/>
    </row>
    <row r="237" ht="12.0" customHeight="1">
      <c r="A237" s="82"/>
      <c r="B237" s="82"/>
    </row>
    <row r="238" ht="12.0" customHeight="1">
      <c r="A238" s="82"/>
      <c r="B238" s="82"/>
    </row>
    <row r="239" ht="12.0" customHeight="1">
      <c r="A239" s="82"/>
      <c r="B239" s="82"/>
    </row>
    <row r="240" ht="12.0" customHeight="1">
      <c r="A240" s="82"/>
      <c r="B240" s="82"/>
    </row>
    <row r="241" ht="12.0" customHeight="1">
      <c r="A241" s="82"/>
      <c r="B241" s="82"/>
    </row>
    <row r="242" ht="12.0" customHeight="1">
      <c r="A242" s="82"/>
      <c r="B242" s="82"/>
    </row>
    <row r="243" ht="12.0" customHeight="1">
      <c r="A243" s="82"/>
      <c r="B243" s="82"/>
    </row>
    <row r="244" ht="12.0" customHeight="1">
      <c r="A244" s="82"/>
      <c r="B244" s="82"/>
    </row>
    <row r="245" ht="12.0" customHeight="1">
      <c r="A245" s="82"/>
      <c r="B245" s="82"/>
    </row>
    <row r="246" ht="12.0" customHeight="1">
      <c r="A246" s="82"/>
      <c r="B246" s="82"/>
    </row>
    <row r="247" ht="12.0" customHeight="1">
      <c r="A247" s="82"/>
      <c r="B247" s="82"/>
    </row>
    <row r="248" ht="12.0" customHeight="1">
      <c r="A248" s="82"/>
      <c r="B248" s="82"/>
    </row>
    <row r="249" ht="12.0" customHeight="1">
      <c r="A249" s="82"/>
      <c r="B249" s="82"/>
    </row>
    <row r="250" ht="12.0" customHeight="1">
      <c r="A250" s="82"/>
      <c r="B250" s="82"/>
    </row>
    <row r="251" ht="12.0" customHeight="1">
      <c r="A251" s="82"/>
      <c r="B251" s="82"/>
    </row>
    <row r="252" ht="12.0" customHeight="1">
      <c r="A252" s="82"/>
      <c r="B252" s="82"/>
    </row>
    <row r="253" ht="12.0" customHeight="1">
      <c r="A253" s="82"/>
      <c r="B253" s="82"/>
    </row>
    <row r="254" ht="12.0" customHeight="1">
      <c r="A254" s="82"/>
      <c r="B254" s="82"/>
    </row>
    <row r="255" ht="12.0" customHeight="1">
      <c r="A255" s="82"/>
      <c r="B255" s="82"/>
    </row>
    <row r="256" ht="12.0" customHeight="1">
      <c r="A256" s="82"/>
      <c r="B256" s="82"/>
    </row>
    <row r="257" ht="12.0" customHeight="1">
      <c r="A257" s="82"/>
      <c r="B257" s="82"/>
    </row>
    <row r="258" ht="12.0" customHeight="1">
      <c r="A258" s="82"/>
      <c r="B258" s="82"/>
    </row>
    <row r="259" ht="12.0" customHeight="1">
      <c r="A259" s="82"/>
      <c r="B259" s="82"/>
    </row>
    <row r="260" ht="12.0" customHeight="1">
      <c r="A260" s="82"/>
      <c r="B260" s="82"/>
    </row>
    <row r="261" ht="12.0" customHeight="1">
      <c r="A261" s="82"/>
      <c r="B261" s="82"/>
    </row>
    <row r="262" ht="12.0" customHeight="1">
      <c r="A262" s="82"/>
      <c r="B262" s="82"/>
    </row>
    <row r="263" ht="12.0" customHeight="1">
      <c r="A263" s="82"/>
      <c r="B263" s="82"/>
    </row>
    <row r="264" ht="12.0" customHeight="1">
      <c r="A264" s="82"/>
      <c r="B264" s="82"/>
    </row>
    <row r="265" ht="12.0" customHeight="1">
      <c r="A265" s="82"/>
      <c r="B265" s="82"/>
    </row>
    <row r="266" ht="12.0" customHeight="1">
      <c r="A266" s="82"/>
      <c r="B266" s="82"/>
    </row>
    <row r="267" ht="12.0" customHeight="1">
      <c r="A267" s="82"/>
      <c r="B267" s="82"/>
    </row>
    <row r="268" ht="12.0" customHeight="1">
      <c r="A268" s="82"/>
      <c r="B268" s="82"/>
    </row>
    <row r="269" ht="12.0" customHeight="1">
      <c r="A269" s="82"/>
      <c r="B269" s="82"/>
    </row>
    <row r="270" ht="12.0" customHeight="1">
      <c r="A270" s="82"/>
      <c r="B270" s="82"/>
    </row>
    <row r="271" ht="12.0" customHeight="1">
      <c r="A271" s="82"/>
      <c r="B271" s="82"/>
    </row>
    <row r="272" ht="12.0" customHeight="1">
      <c r="A272" s="82"/>
      <c r="B272" s="82"/>
    </row>
    <row r="273" ht="12.0" customHeight="1">
      <c r="A273" s="82"/>
      <c r="B273" s="82"/>
    </row>
    <row r="274" ht="12.0" customHeight="1">
      <c r="A274" s="82"/>
      <c r="B274" s="82"/>
    </row>
    <row r="275" ht="12.0" customHeight="1">
      <c r="A275" s="82"/>
      <c r="B275" s="82"/>
    </row>
    <row r="276" ht="12.0" customHeight="1">
      <c r="A276" s="82"/>
      <c r="B276" s="82"/>
    </row>
    <row r="277" ht="12.0" customHeight="1">
      <c r="A277" s="82"/>
      <c r="B277" s="82"/>
    </row>
    <row r="278" ht="12.0" customHeight="1">
      <c r="A278" s="82"/>
      <c r="B278" s="82"/>
    </row>
    <row r="279" ht="12.0" customHeight="1">
      <c r="A279" s="82"/>
      <c r="B279" s="82"/>
    </row>
    <row r="280" ht="12.0" customHeight="1">
      <c r="A280" s="82"/>
      <c r="B280" s="82"/>
    </row>
    <row r="281" ht="12.0" customHeight="1">
      <c r="A281" s="82"/>
      <c r="B281" s="82"/>
    </row>
    <row r="282" ht="12.0" customHeight="1">
      <c r="A282" s="82"/>
      <c r="B282" s="82"/>
    </row>
    <row r="283" ht="12.0" customHeight="1">
      <c r="A283" s="82"/>
      <c r="B283" s="82"/>
    </row>
    <row r="284" ht="12.0" customHeight="1">
      <c r="A284" s="82"/>
      <c r="B284" s="82"/>
    </row>
    <row r="285" ht="12.0" customHeight="1">
      <c r="A285" s="82"/>
      <c r="B285" s="82"/>
    </row>
    <row r="286" ht="12.0" customHeight="1">
      <c r="A286" s="82"/>
      <c r="B286" s="82"/>
    </row>
    <row r="287" ht="12.0" customHeight="1">
      <c r="A287" s="82"/>
      <c r="B287" s="82"/>
    </row>
    <row r="288" ht="12.0" customHeight="1">
      <c r="A288" s="82"/>
      <c r="B288" s="82"/>
    </row>
    <row r="289" ht="12.0" customHeight="1">
      <c r="A289" s="82"/>
      <c r="B289" s="82"/>
    </row>
    <row r="290" ht="12.0" customHeight="1">
      <c r="A290" s="82"/>
      <c r="B290" s="82"/>
    </row>
    <row r="291" ht="12.0" customHeight="1">
      <c r="A291" s="82"/>
      <c r="B291" s="82"/>
    </row>
    <row r="292" ht="12.0" customHeight="1">
      <c r="A292" s="82"/>
      <c r="B292" s="82"/>
    </row>
    <row r="293" ht="12.0" customHeight="1">
      <c r="A293" s="82"/>
      <c r="B293" s="82"/>
    </row>
    <row r="294" ht="12.0" customHeight="1">
      <c r="A294" s="82"/>
      <c r="B294" s="82"/>
    </row>
    <row r="295" ht="12.0" customHeight="1">
      <c r="A295" s="82"/>
      <c r="B295" s="82"/>
    </row>
    <row r="296" ht="12.0" customHeight="1">
      <c r="A296" s="82"/>
      <c r="B296" s="82"/>
    </row>
    <row r="297" ht="12.0" customHeight="1">
      <c r="A297" s="82"/>
      <c r="B297" s="82"/>
    </row>
    <row r="298" ht="12.0" customHeight="1">
      <c r="A298" s="82"/>
      <c r="B298" s="82"/>
    </row>
    <row r="299" ht="12.0" customHeight="1">
      <c r="A299" s="82"/>
      <c r="B299" s="82"/>
    </row>
    <row r="300" ht="12.0" customHeight="1">
      <c r="A300" s="82"/>
      <c r="B300" s="82"/>
    </row>
    <row r="301" ht="12.0" customHeight="1">
      <c r="A301" s="82"/>
      <c r="B301" s="82"/>
    </row>
    <row r="302" ht="12.0" customHeight="1">
      <c r="A302" s="82"/>
      <c r="B302" s="82"/>
    </row>
    <row r="303" ht="12.0" customHeight="1">
      <c r="A303" s="82"/>
      <c r="B303" s="82"/>
    </row>
    <row r="304" ht="12.0" customHeight="1">
      <c r="A304" s="82"/>
      <c r="B304" s="82"/>
    </row>
    <row r="305" ht="12.0" customHeight="1">
      <c r="A305" s="82"/>
      <c r="B305" s="82"/>
    </row>
    <row r="306" ht="12.0" customHeight="1">
      <c r="A306" s="82"/>
      <c r="B306" s="82"/>
    </row>
    <row r="307" ht="12.0" customHeight="1">
      <c r="A307" s="82"/>
      <c r="B307" s="82"/>
    </row>
    <row r="308" ht="12.0" customHeight="1">
      <c r="A308" s="82"/>
      <c r="B308" s="82"/>
    </row>
    <row r="309" ht="12.0" customHeight="1">
      <c r="A309" s="82"/>
      <c r="B309" s="82"/>
    </row>
    <row r="310" ht="12.0" customHeight="1">
      <c r="A310" s="82"/>
      <c r="B310" s="82"/>
    </row>
    <row r="311" ht="12.0" customHeight="1">
      <c r="A311" s="82"/>
      <c r="B311" s="82"/>
    </row>
    <row r="312" ht="12.0" customHeight="1">
      <c r="A312" s="82"/>
      <c r="B312" s="82"/>
    </row>
    <row r="313" ht="12.0" customHeight="1">
      <c r="A313" s="82"/>
      <c r="B313" s="82"/>
    </row>
    <row r="314" ht="12.0" customHeight="1">
      <c r="A314" s="82"/>
      <c r="B314" s="82"/>
    </row>
    <row r="315" ht="12.0" customHeight="1">
      <c r="A315" s="82"/>
      <c r="B315" s="82"/>
    </row>
    <row r="316" ht="12.0" customHeight="1">
      <c r="A316" s="82"/>
      <c r="B316" s="82"/>
    </row>
    <row r="317" ht="12.0" customHeight="1">
      <c r="A317" s="82"/>
      <c r="B317" s="82"/>
    </row>
    <row r="318" ht="12.0" customHeight="1">
      <c r="A318" s="82"/>
      <c r="B318" s="82"/>
    </row>
    <row r="319" ht="12.0" customHeight="1">
      <c r="A319" s="82"/>
      <c r="B319" s="82"/>
    </row>
    <row r="320" ht="12.0" customHeight="1">
      <c r="A320" s="82"/>
      <c r="B320" s="82"/>
    </row>
    <row r="321" ht="12.0" customHeight="1">
      <c r="A321" s="82"/>
      <c r="B321" s="82"/>
    </row>
    <row r="322" ht="12.0" customHeight="1">
      <c r="A322" s="82"/>
      <c r="B322" s="82"/>
    </row>
    <row r="323" ht="12.0" customHeight="1">
      <c r="A323" s="82"/>
      <c r="B323" s="82"/>
    </row>
    <row r="324" ht="12.0" customHeight="1">
      <c r="A324" s="82"/>
      <c r="B324" s="82"/>
    </row>
    <row r="325" ht="12.0" customHeight="1">
      <c r="A325" s="82"/>
      <c r="B325" s="82"/>
    </row>
    <row r="326" ht="12.0" customHeight="1">
      <c r="A326" s="82"/>
      <c r="B326" s="82"/>
    </row>
    <row r="327" ht="12.0" customHeight="1">
      <c r="A327" s="82"/>
      <c r="B327" s="82"/>
    </row>
    <row r="328" ht="12.0" customHeight="1">
      <c r="A328" s="82"/>
      <c r="B328" s="82"/>
    </row>
    <row r="329" ht="12.0" customHeight="1">
      <c r="A329" s="82"/>
      <c r="B329" s="82"/>
    </row>
    <row r="330" ht="12.0" customHeight="1">
      <c r="A330" s="82"/>
      <c r="B330" s="82"/>
    </row>
    <row r="331" ht="12.0" customHeight="1">
      <c r="A331" s="82"/>
      <c r="B331" s="82"/>
    </row>
    <row r="332" ht="12.0" customHeight="1">
      <c r="A332" s="82"/>
      <c r="B332" s="82"/>
    </row>
    <row r="333" ht="12.0" customHeight="1">
      <c r="A333" s="82"/>
      <c r="B333" s="82"/>
    </row>
    <row r="334" ht="12.0" customHeight="1">
      <c r="A334" s="82"/>
      <c r="B334" s="82"/>
    </row>
    <row r="335" ht="12.0" customHeight="1">
      <c r="A335" s="82"/>
      <c r="B335" s="82"/>
    </row>
    <row r="336" ht="12.0" customHeight="1">
      <c r="A336" s="82"/>
      <c r="B336" s="82"/>
    </row>
    <row r="337" ht="12.0" customHeight="1">
      <c r="A337" s="82"/>
      <c r="B337" s="82"/>
    </row>
    <row r="338" ht="12.0" customHeight="1">
      <c r="A338" s="82"/>
      <c r="B338" s="82"/>
    </row>
    <row r="339" ht="12.0" customHeight="1">
      <c r="A339" s="82"/>
      <c r="B339" s="82"/>
    </row>
    <row r="340" ht="12.0" customHeight="1">
      <c r="A340" s="82"/>
      <c r="B340" s="82"/>
    </row>
    <row r="341" ht="12.0" customHeight="1">
      <c r="A341" s="82"/>
      <c r="B341" s="82"/>
    </row>
    <row r="342" ht="12.0" customHeight="1">
      <c r="A342" s="82"/>
      <c r="B342" s="82"/>
    </row>
    <row r="343" ht="12.0" customHeight="1">
      <c r="A343" s="82"/>
      <c r="B343" s="82"/>
    </row>
    <row r="344" ht="12.0" customHeight="1">
      <c r="A344" s="82"/>
      <c r="B344" s="82"/>
    </row>
    <row r="345" ht="12.0" customHeight="1">
      <c r="A345" s="82"/>
      <c r="B345" s="82"/>
    </row>
    <row r="346" ht="12.0" customHeight="1">
      <c r="A346" s="82"/>
      <c r="B346" s="82"/>
    </row>
    <row r="347" ht="12.0" customHeight="1">
      <c r="A347" s="82"/>
      <c r="B347" s="82"/>
    </row>
    <row r="348" ht="12.0" customHeight="1">
      <c r="A348" s="82"/>
      <c r="B348" s="82"/>
    </row>
    <row r="349" ht="12.0" customHeight="1">
      <c r="A349" s="82"/>
      <c r="B349" s="82"/>
    </row>
    <row r="350" ht="12.0" customHeight="1">
      <c r="A350" s="82"/>
      <c r="B350" s="82"/>
    </row>
    <row r="351" ht="12.0" customHeight="1">
      <c r="A351" s="82"/>
      <c r="B351" s="82"/>
    </row>
    <row r="352" ht="12.0" customHeight="1">
      <c r="A352" s="82"/>
      <c r="B352" s="82"/>
    </row>
    <row r="353" ht="12.0" customHeight="1">
      <c r="A353" s="82"/>
      <c r="B353" s="82"/>
    </row>
    <row r="354" ht="12.0" customHeight="1">
      <c r="A354" s="82"/>
      <c r="B354" s="82"/>
    </row>
    <row r="355" ht="12.0" customHeight="1">
      <c r="A355" s="82"/>
      <c r="B355" s="82"/>
    </row>
    <row r="356" ht="12.0" customHeight="1">
      <c r="A356" s="82"/>
      <c r="B356" s="82"/>
    </row>
    <row r="357" ht="12.0" customHeight="1">
      <c r="A357" s="82"/>
      <c r="B357" s="82"/>
    </row>
    <row r="358" ht="12.0" customHeight="1">
      <c r="A358" s="82"/>
      <c r="B358" s="82"/>
    </row>
    <row r="359" ht="12.0" customHeight="1">
      <c r="A359" s="82"/>
      <c r="B359" s="82"/>
    </row>
    <row r="360" ht="12.0" customHeight="1">
      <c r="A360" s="82"/>
      <c r="B360" s="82"/>
    </row>
    <row r="361" ht="12.0" customHeight="1">
      <c r="A361" s="82"/>
      <c r="B361" s="82"/>
    </row>
    <row r="362" ht="12.0" customHeight="1">
      <c r="A362" s="82"/>
      <c r="B362" s="82"/>
    </row>
    <row r="363" ht="12.0" customHeight="1">
      <c r="A363" s="82"/>
      <c r="B363" s="82"/>
    </row>
    <row r="364" ht="12.0" customHeight="1">
      <c r="A364" s="82"/>
      <c r="B364" s="82"/>
    </row>
    <row r="365" ht="12.0" customHeight="1">
      <c r="A365" s="82"/>
      <c r="B365" s="82"/>
    </row>
    <row r="366" ht="12.0" customHeight="1">
      <c r="A366" s="82"/>
      <c r="B366" s="82"/>
    </row>
    <row r="367" ht="12.0" customHeight="1">
      <c r="A367" s="82"/>
      <c r="B367" s="82"/>
    </row>
    <row r="368" ht="12.0" customHeight="1">
      <c r="A368" s="82"/>
      <c r="B368" s="82"/>
    </row>
    <row r="369" ht="12.0" customHeight="1">
      <c r="A369" s="82"/>
      <c r="B369" s="82"/>
    </row>
    <row r="370" ht="12.0" customHeight="1">
      <c r="A370" s="82"/>
      <c r="B370" s="82"/>
    </row>
    <row r="371" ht="12.0" customHeight="1">
      <c r="A371" s="82"/>
      <c r="B371" s="82"/>
    </row>
    <row r="372" ht="12.0" customHeight="1">
      <c r="A372" s="82"/>
      <c r="B372" s="82"/>
    </row>
    <row r="373" ht="12.0" customHeight="1">
      <c r="A373" s="82"/>
      <c r="B373" s="82"/>
    </row>
    <row r="374" ht="12.0" customHeight="1">
      <c r="A374" s="82"/>
      <c r="B374" s="82"/>
    </row>
    <row r="375" ht="12.0" customHeight="1">
      <c r="A375" s="82"/>
      <c r="B375" s="82"/>
    </row>
    <row r="376" ht="12.0" customHeight="1">
      <c r="A376" s="82"/>
      <c r="B376" s="82"/>
    </row>
    <row r="377" ht="12.0" customHeight="1">
      <c r="A377" s="82"/>
      <c r="B377" s="82"/>
    </row>
    <row r="378" ht="12.0" customHeight="1">
      <c r="A378" s="82"/>
      <c r="B378" s="82"/>
    </row>
    <row r="379" ht="12.0" customHeight="1">
      <c r="A379" s="82"/>
      <c r="B379" s="82"/>
    </row>
    <row r="380" ht="12.0" customHeight="1">
      <c r="A380" s="82"/>
      <c r="B380" s="82"/>
    </row>
    <row r="381" ht="12.0" customHeight="1">
      <c r="A381" s="82"/>
      <c r="B381" s="82"/>
    </row>
    <row r="382" ht="12.0" customHeight="1">
      <c r="A382" s="82"/>
      <c r="B382" s="82"/>
    </row>
    <row r="383" ht="12.0" customHeight="1">
      <c r="A383" s="82"/>
      <c r="B383" s="82"/>
    </row>
    <row r="384" ht="12.0" customHeight="1">
      <c r="A384" s="82"/>
      <c r="B384" s="82"/>
    </row>
    <row r="385" ht="12.0" customHeight="1">
      <c r="A385" s="82"/>
      <c r="B385" s="82"/>
    </row>
    <row r="386" ht="12.0" customHeight="1">
      <c r="A386" s="82"/>
      <c r="B386" s="82"/>
    </row>
    <row r="387" ht="12.0" customHeight="1">
      <c r="A387" s="82"/>
      <c r="B387" s="82"/>
    </row>
    <row r="388" ht="12.0" customHeight="1">
      <c r="A388" s="82"/>
      <c r="B388" s="82"/>
    </row>
    <row r="389" ht="12.0" customHeight="1">
      <c r="A389" s="82"/>
      <c r="B389" s="82"/>
    </row>
    <row r="390" ht="12.0" customHeight="1">
      <c r="A390" s="82"/>
      <c r="B390" s="82"/>
    </row>
    <row r="391" ht="12.0" customHeight="1">
      <c r="A391" s="82"/>
      <c r="B391" s="82"/>
    </row>
    <row r="392" ht="12.0" customHeight="1">
      <c r="A392" s="82"/>
      <c r="B392" s="82"/>
    </row>
    <row r="393" ht="12.0" customHeight="1">
      <c r="A393" s="82"/>
      <c r="B393" s="82"/>
    </row>
    <row r="394" ht="12.0" customHeight="1">
      <c r="A394" s="82"/>
      <c r="B394" s="82"/>
    </row>
    <row r="395" ht="12.0" customHeight="1">
      <c r="A395" s="82"/>
      <c r="B395" s="82"/>
    </row>
    <row r="396" ht="12.0" customHeight="1">
      <c r="A396" s="82"/>
      <c r="B396" s="82"/>
    </row>
    <row r="397" ht="12.0" customHeight="1">
      <c r="A397" s="82"/>
      <c r="B397" s="82"/>
    </row>
    <row r="398" ht="12.0" customHeight="1">
      <c r="A398" s="82"/>
      <c r="B398" s="82"/>
    </row>
    <row r="399" ht="12.0" customHeight="1">
      <c r="A399" s="82"/>
      <c r="B399" s="82"/>
    </row>
    <row r="400" ht="12.0" customHeight="1">
      <c r="A400" s="82"/>
      <c r="B400" s="82"/>
    </row>
    <row r="401" ht="12.0" customHeight="1">
      <c r="A401" s="82"/>
      <c r="B401" s="82"/>
    </row>
    <row r="402" ht="12.0" customHeight="1">
      <c r="A402" s="82"/>
      <c r="B402" s="82"/>
    </row>
    <row r="403" ht="12.0" customHeight="1">
      <c r="A403" s="82"/>
      <c r="B403" s="82"/>
    </row>
    <row r="404" ht="12.0" customHeight="1">
      <c r="A404" s="82"/>
      <c r="B404" s="82"/>
    </row>
    <row r="405" ht="12.0" customHeight="1">
      <c r="A405" s="82"/>
      <c r="B405" s="82"/>
    </row>
    <row r="406" ht="12.0" customHeight="1">
      <c r="A406" s="82"/>
      <c r="B406" s="82"/>
    </row>
    <row r="407" ht="12.0" customHeight="1">
      <c r="A407" s="82"/>
      <c r="B407" s="82"/>
    </row>
    <row r="408" ht="12.0" customHeight="1">
      <c r="A408" s="82"/>
      <c r="B408" s="82"/>
    </row>
    <row r="409" ht="12.0" customHeight="1">
      <c r="A409" s="82"/>
      <c r="B409" s="82"/>
    </row>
    <row r="410" ht="12.0" customHeight="1">
      <c r="A410" s="82"/>
      <c r="B410" s="82"/>
    </row>
    <row r="411" ht="12.0" customHeight="1">
      <c r="A411" s="82"/>
      <c r="B411" s="82"/>
    </row>
    <row r="412" ht="12.0" customHeight="1">
      <c r="A412" s="82"/>
      <c r="B412" s="82"/>
    </row>
    <row r="413" ht="12.0" customHeight="1">
      <c r="A413" s="82"/>
      <c r="B413" s="82"/>
    </row>
    <row r="414" ht="12.0" customHeight="1">
      <c r="A414" s="82"/>
      <c r="B414" s="82"/>
    </row>
    <row r="415" ht="12.0" customHeight="1">
      <c r="A415" s="82"/>
      <c r="B415" s="82"/>
    </row>
    <row r="416" ht="12.0" customHeight="1">
      <c r="A416" s="82"/>
      <c r="B416" s="82"/>
    </row>
    <row r="417" ht="12.0" customHeight="1">
      <c r="A417" s="82"/>
      <c r="B417" s="82"/>
    </row>
    <row r="418" ht="12.0" customHeight="1">
      <c r="A418" s="82"/>
      <c r="B418" s="82"/>
    </row>
    <row r="419" ht="12.0" customHeight="1">
      <c r="A419" s="82"/>
      <c r="B419" s="82"/>
    </row>
    <row r="420" ht="12.0" customHeight="1">
      <c r="A420" s="82"/>
      <c r="B420" s="82"/>
    </row>
    <row r="421" ht="12.0" customHeight="1">
      <c r="A421" s="82"/>
      <c r="B421" s="82"/>
    </row>
    <row r="422" ht="12.0" customHeight="1">
      <c r="A422" s="82"/>
      <c r="B422" s="82"/>
    </row>
    <row r="423" ht="12.0" customHeight="1">
      <c r="A423" s="82"/>
      <c r="B423" s="82"/>
    </row>
    <row r="424" ht="12.0" customHeight="1">
      <c r="A424" s="82"/>
      <c r="B424" s="82"/>
    </row>
    <row r="425" ht="12.0" customHeight="1">
      <c r="A425" s="82"/>
      <c r="B425" s="82"/>
    </row>
    <row r="426" ht="12.0" customHeight="1">
      <c r="A426" s="82"/>
      <c r="B426" s="82"/>
    </row>
    <row r="427" ht="12.0" customHeight="1">
      <c r="A427" s="82"/>
      <c r="B427" s="82"/>
    </row>
    <row r="428" ht="12.0" customHeight="1">
      <c r="A428" s="82"/>
      <c r="B428" s="82"/>
    </row>
    <row r="429" ht="12.0" customHeight="1">
      <c r="A429" s="82"/>
      <c r="B429" s="82"/>
    </row>
    <row r="430" ht="12.0" customHeight="1">
      <c r="A430" s="82"/>
      <c r="B430" s="82"/>
    </row>
    <row r="431" ht="12.0" customHeight="1">
      <c r="A431" s="82"/>
      <c r="B431" s="82"/>
    </row>
    <row r="432" ht="12.0" customHeight="1">
      <c r="A432" s="82"/>
      <c r="B432" s="82"/>
    </row>
    <row r="433" ht="12.0" customHeight="1">
      <c r="A433" s="82"/>
      <c r="B433" s="82"/>
    </row>
    <row r="434" ht="12.0" customHeight="1">
      <c r="A434" s="82"/>
      <c r="B434" s="82"/>
    </row>
    <row r="435" ht="12.0" customHeight="1">
      <c r="A435" s="82"/>
      <c r="B435" s="82"/>
    </row>
    <row r="436" ht="12.0" customHeight="1">
      <c r="A436" s="82"/>
      <c r="B436" s="82"/>
    </row>
    <row r="437" ht="12.0" customHeight="1">
      <c r="A437" s="82"/>
      <c r="B437" s="82"/>
    </row>
    <row r="438" ht="12.0" customHeight="1">
      <c r="A438" s="82"/>
      <c r="B438" s="82"/>
    </row>
    <row r="439" ht="12.0" customHeight="1">
      <c r="A439" s="82"/>
      <c r="B439" s="82"/>
    </row>
    <row r="440" ht="12.0" customHeight="1">
      <c r="A440" s="82"/>
      <c r="B440" s="82"/>
    </row>
    <row r="441" ht="12.0" customHeight="1">
      <c r="A441" s="82"/>
      <c r="B441" s="82"/>
    </row>
    <row r="442" ht="12.0" customHeight="1">
      <c r="A442" s="82"/>
      <c r="B442" s="82"/>
    </row>
    <row r="443" ht="12.0" customHeight="1">
      <c r="A443" s="82"/>
      <c r="B443" s="82"/>
    </row>
    <row r="444" ht="12.0" customHeight="1">
      <c r="A444" s="82"/>
      <c r="B444" s="82"/>
    </row>
    <row r="445" ht="12.0" customHeight="1">
      <c r="A445" s="82"/>
      <c r="B445" s="82"/>
    </row>
    <row r="446" ht="12.0" customHeight="1">
      <c r="A446" s="82"/>
      <c r="B446" s="82"/>
    </row>
    <row r="447" ht="12.0" customHeight="1">
      <c r="A447" s="82"/>
      <c r="B447" s="82"/>
    </row>
    <row r="448" ht="12.0" customHeight="1">
      <c r="A448" s="82"/>
      <c r="B448" s="82"/>
    </row>
    <row r="449" ht="12.0" customHeight="1">
      <c r="A449" s="82"/>
      <c r="B449" s="82"/>
    </row>
    <row r="450" ht="12.0" customHeight="1">
      <c r="A450" s="82"/>
      <c r="B450" s="82"/>
    </row>
    <row r="451" ht="12.0" customHeight="1">
      <c r="A451" s="82"/>
      <c r="B451" s="82"/>
    </row>
    <row r="452" ht="12.0" customHeight="1">
      <c r="A452" s="82"/>
      <c r="B452" s="82"/>
    </row>
    <row r="453" ht="12.0" customHeight="1">
      <c r="A453" s="82"/>
      <c r="B453" s="82"/>
    </row>
    <row r="454" ht="12.0" customHeight="1">
      <c r="A454" s="82"/>
      <c r="B454" s="82"/>
    </row>
    <row r="455" ht="12.0" customHeight="1">
      <c r="A455" s="82"/>
      <c r="B455" s="82"/>
    </row>
    <row r="456" ht="12.0" customHeight="1">
      <c r="A456" s="82"/>
      <c r="B456" s="82"/>
    </row>
    <row r="457" ht="12.0" customHeight="1">
      <c r="A457" s="82"/>
      <c r="B457" s="82"/>
    </row>
    <row r="458" ht="12.0" customHeight="1">
      <c r="A458" s="82"/>
      <c r="B458" s="82"/>
    </row>
    <row r="459" ht="12.0" customHeight="1">
      <c r="A459" s="82"/>
      <c r="B459" s="82"/>
    </row>
    <row r="460" ht="12.0" customHeight="1">
      <c r="A460" s="82"/>
      <c r="B460" s="82"/>
    </row>
    <row r="461" ht="12.0" customHeight="1">
      <c r="A461" s="82"/>
      <c r="B461" s="82"/>
    </row>
    <row r="462" ht="12.0" customHeight="1">
      <c r="A462" s="82"/>
      <c r="B462" s="82"/>
    </row>
    <row r="463" ht="12.0" customHeight="1">
      <c r="A463" s="82"/>
      <c r="B463" s="82"/>
    </row>
    <row r="464" ht="12.0" customHeight="1">
      <c r="A464" s="82"/>
      <c r="B464" s="82"/>
    </row>
    <row r="465" ht="12.0" customHeight="1">
      <c r="A465" s="82"/>
      <c r="B465" s="82"/>
    </row>
    <row r="466" ht="12.0" customHeight="1">
      <c r="A466" s="82"/>
      <c r="B466" s="82"/>
    </row>
    <row r="467" ht="12.0" customHeight="1">
      <c r="A467" s="82"/>
      <c r="B467" s="82"/>
    </row>
    <row r="468" ht="12.0" customHeight="1">
      <c r="A468" s="82"/>
      <c r="B468" s="82"/>
    </row>
    <row r="469" ht="12.0" customHeight="1">
      <c r="A469" s="82"/>
      <c r="B469" s="82"/>
    </row>
    <row r="470" ht="12.0" customHeight="1">
      <c r="A470" s="82"/>
      <c r="B470" s="82"/>
    </row>
    <row r="471" ht="12.0" customHeight="1">
      <c r="A471" s="82"/>
      <c r="B471" s="82"/>
    </row>
    <row r="472" ht="12.0" customHeight="1">
      <c r="A472" s="82"/>
      <c r="B472" s="82"/>
    </row>
    <row r="473" ht="12.0" customHeight="1">
      <c r="A473" s="82"/>
      <c r="B473" s="82"/>
    </row>
    <row r="474" ht="12.0" customHeight="1">
      <c r="A474" s="82"/>
      <c r="B474" s="82"/>
    </row>
    <row r="475" ht="12.0" customHeight="1">
      <c r="A475" s="82"/>
      <c r="B475" s="82"/>
    </row>
    <row r="476" ht="12.0" customHeight="1">
      <c r="A476" s="82"/>
      <c r="B476" s="82"/>
    </row>
    <row r="477" ht="12.0" customHeight="1">
      <c r="A477" s="82"/>
      <c r="B477" s="82"/>
    </row>
    <row r="478" ht="12.0" customHeight="1">
      <c r="A478" s="82"/>
      <c r="B478" s="82"/>
    </row>
    <row r="479" ht="12.0" customHeight="1">
      <c r="A479" s="82"/>
      <c r="B479" s="82"/>
    </row>
    <row r="480" ht="12.0" customHeight="1">
      <c r="A480" s="82"/>
      <c r="B480" s="82"/>
    </row>
    <row r="481" ht="12.0" customHeight="1">
      <c r="A481" s="82"/>
      <c r="B481" s="82"/>
    </row>
    <row r="482" ht="12.0" customHeight="1">
      <c r="A482" s="82"/>
      <c r="B482" s="82"/>
    </row>
    <row r="483" ht="12.0" customHeight="1">
      <c r="A483" s="82"/>
      <c r="B483" s="82"/>
    </row>
    <row r="484" ht="12.0" customHeight="1">
      <c r="A484" s="82"/>
      <c r="B484" s="82"/>
    </row>
    <row r="485" ht="12.0" customHeight="1">
      <c r="A485" s="82"/>
      <c r="B485" s="82"/>
    </row>
    <row r="486" ht="12.0" customHeight="1">
      <c r="A486" s="82"/>
      <c r="B486" s="82"/>
    </row>
    <row r="487" ht="12.0" customHeight="1">
      <c r="A487" s="82"/>
      <c r="B487" s="82"/>
    </row>
    <row r="488" ht="12.0" customHeight="1">
      <c r="A488" s="82"/>
      <c r="B488" s="82"/>
    </row>
    <row r="489" ht="12.0" customHeight="1">
      <c r="A489" s="82"/>
      <c r="B489" s="82"/>
    </row>
    <row r="490" ht="12.0" customHeight="1">
      <c r="A490" s="82"/>
      <c r="B490" s="82"/>
    </row>
    <row r="491" ht="12.0" customHeight="1">
      <c r="A491" s="82"/>
      <c r="B491" s="82"/>
    </row>
    <row r="492" ht="12.0" customHeight="1">
      <c r="A492" s="82"/>
      <c r="B492" s="82"/>
    </row>
    <row r="493" ht="12.0" customHeight="1">
      <c r="A493" s="82"/>
      <c r="B493" s="82"/>
    </row>
    <row r="494" ht="12.0" customHeight="1">
      <c r="A494" s="82"/>
      <c r="B494" s="82"/>
    </row>
    <row r="495" ht="12.0" customHeight="1">
      <c r="A495" s="82"/>
      <c r="B495" s="82"/>
    </row>
    <row r="496" ht="12.0" customHeight="1">
      <c r="A496" s="82"/>
      <c r="B496" s="82"/>
    </row>
    <row r="497" ht="12.0" customHeight="1">
      <c r="A497" s="82"/>
      <c r="B497" s="82"/>
    </row>
    <row r="498" ht="12.0" customHeight="1">
      <c r="A498" s="82"/>
      <c r="B498" s="82"/>
    </row>
    <row r="499" ht="12.0" customHeight="1">
      <c r="A499" s="82"/>
      <c r="B499" s="82"/>
    </row>
    <row r="500" ht="12.0" customHeight="1">
      <c r="A500" s="82"/>
      <c r="B500" s="82"/>
    </row>
    <row r="501" ht="12.0" customHeight="1">
      <c r="A501" s="82"/>
      <c r="B501" s="82"/>
    </row>
    <row r="502" ht="12.0" customHeight="1">
      <c r="A502" s="82"/>
      <c r="B502" s="82"/>
    </row>
    <row r="503" ht="12.0" customHeight="1">
      <c r="A503" s="82"/>
      <c r="B503" s="82"/>
    </row>
    <row r="504" ht="12.0" customHeight="1">
      <c r="A504" s="82"/>
      <c r="B504" s="82"/>
    </row>
    <row r="505" ht="12.0" customHeight="1">
      <c r="A505" s="82"/>
      <c r="B505" s="82"/>
    </row>
    <row r="506" ht="12.0" customHeight="1">
      <c r="A506" s="82"/>
      <c r="B506" s="82"/>
    </row>
    <row r="507" ht="12.0" customHeight="1">
      <c r="A507" s="82"/>
      <c r="B507" s="82"/>
    </row>
    <row r="508" ht="12.0" customHeight="1">
      <c r="A508" s="82"/>
      <c r="B508" s="82"/>
    </row>
    <row r="509" ht="12.0" customHeight="1">
      <c r="A509" s="82"/>
      <c r="B509" s="82"/>
    </row>
    <row r="510" ht="12.0" customHeight="1">
      <c r="A510" s="82"/>
      <c r="B510" s="82"/>
    </row>
    <row r="511" ht="12.0" customHeight="1">
      <c r="A511" s="82"/>
      <c r="B511" s="82"/>
    </row>
    <row r="512" ht="12.0" customHeight="1">
      <c r="A512" s="82"/>
      <c r="B512" s="82"/>
    </row>
    <row r="513" ht="12.0" customHeight="1">
      <c r="A513" s="82"/>
      <c r="B513" s="82"/>
    </row>
    <row r="514" ht="12.0" customHeight="1">
      <c r="A514" s="82"/>
      <c r="B514" s="82"/>
    </row>
    <row r="515" ht="12.0" customHeight="1">
      <c r="A515" s="82"/>
      <c r="B515" s="82"/>
    </row>
    <row r="516" ht="12.0" customHeight="1">
      <c r="A516" s="82"/>
      <c r="B516" s="82"/>
    </row>
    <row r="517" ht="12.0" customHeight="1">
      <c r="A517" s="82"/>
      <c r="B517" s="82"/>
    </row>
    <row r="518" ht="12.0" customHeight="1">
      <c r="A518" s="82"/>
      <c r="B518" s="82"/>
    </row>
    <row r="519" ht="12.0" customHeight="1">
      <c r="A519" s="82"/>
      <c r="B519" s="82"/>
    </row>
    <row r="520" ht="12.0" customHeight="1">
      <c r="A520" s="82"/>
      <c r="B520" s="82"/>
    </row>
    <row r="521" ht="12.0" customHeight="1">
      <c r="A521" s="82"/>
      <c r="B521" s="82"/>
    </row>
    <row r="522" ht="12.0" customHeight="1">
      <c r="A522" s="82"/>
      <c r="B522" s="82"/>
    </row>
    <row r="523" ht="12.0" customHeight="1">
      <c r="A523" s="82"/>
      <c r="B523" s="82"/>
    </row>
    <row r="524" ht="12.0" customHeight="1">
      <c r="A524" s="82"/>
      <c r="B524" s="82"/>
    </row>
    <row r="525" ht="12.0" customHeight="1">
      <c r="A525" s="82"/>
      <c r="B525" s="82"/>
    </row>
    <row r="526" ht="12.0" customHeight="1">
      <c r="A526" s="82"/>
      <c r="B526" s="82"/>
    </row>
    <row r="527" ht="12.0" customHeight="1">
      <c r="A527" s="82"/>
      <c r="B527" s="82"/>
    </row>
    <row r="528" ht="12.0" customHeight="1">
      <c r="A528" s="82"/>
      <c r="B528" s="82"/>
    </row>
    <row r="529" ht="12.0" customHeight="1">
      <c r="A529" s="82"/>
      <c r="B529" s="82"/>
    </row>
    <row r="530" ht="12.0" customHeight="1">
      <c r="A530" s="82"/>
      <c r="B530" s="82"/>
    </row>
    <row r="531" ht="12.0" customHeight="1">
      <c r="A531" s="82"/>
      <c r="B531" s="82"/>
    </row>
    <row r="532" ht="12.0" customHeight="1">
      <c r="A532" s="82"/>
      <c r="B532" s="82"/>
    </row>
    <row r="533" ht="12.0" customHeight="1">
      <c r="A533" s="82"/>
      <c r="B533" s="82"/>
    </row>
    <row r="534" ht="12.0" customHeight="1">
      <c r="A534" s="82"/>
      <c r="B534" s="82"/>
    </row>
    <row r="535" ht="12.0" customHeight="1">
      <c r="A535" s="82"/>
      <c r="B535" s="82"/>
    </row>
    <row r="536" ht="12.0" customHeight="1">
      <c r="A536" s="82"/>
      <c r="B536" s="82"/>
    </row>
    <row r="537" ht="12.0" customHeight="1">
      <c r="A537" s="82"/>
      <c r="B537" s="82"/>
    </row>
    <row r="538" ht="12.0" customHeight="1">
      <c r="A538" s="82"/>
      <c r="B538" s="82"/>
    </row>
    <row r="539" ht="12.0" customHeight="1">
      <c r="A539" s="82"/>
      <c r="B539" s="82"/>
    </row>
    <row r="540" ht="12.0" customHeight="1">
      <c r="A540" s="82"/>
      <c r="B540" s="82"/>
    </row>
    <row r="541" ht="12.0" customHeight="1">
      <c r="A541" s="82"/>
      <c r="B541" s="82"/>
    </row>
    <row r="542" ht="12.0" customHeight="1">
      <c r="A542" s="82"/>
      <c r="B542" s="82"/>
    </row>
    <row r="543" ht="12.0" customHeight="1">
      <c r="A543" s="82"/>
      <c r="B543" s="82"/>
    </row>
    <row r="544" ht="12.0" customHeight="1">
      <c r="A544" s="82"/>
      <c r="B544" s="82"/>
    </row>
    <row r="545" ht="12.0" customHeight="1">
      <c r="A545" s="82"/>
      <c r="B545" s="82"/>
    </row>
    <row r="546" ht="12.0" customHeight="1">
      <c r="A546" s="82"/>
      <c r="B546" s="82"/>
    </row>
    <row r="547" ht="12.0" customHeight="1">
      <c r="A547" s="82"/>
      <c r="B547" s="82"/>
    </row>
    <row r="548" ht="12.0" customHeight="1">
      <c r="A548" s="82"/>
      <c r="B548" s="82"/>
    </row>
    <row r="549" ht="12.0" customHeight="1">
      <c r="A549" s="82"/>
      <c r="B549" s="82"/>
    </row>
    <row r="550" ht="12.0" customHeight="1">
      <c r="A550" s="82"/>
      <c r="B550" s="82"/>
    </row>
    <row r="551" ht="12.0" customHeight="1">
      <c r="A551" s="82"/>
      <c r="B551" s="82"/>
    </row>
    <row r="552" ht="12.0" customHeight="1">
      <c r="A552" s="82"/>
      <c r="B552" s="82"/>
    </row>
    <row r="553" ht="12.0" customHeight="1">
      <c r="A553" s="82"/>
      <c r="B553" s="82"/>
    </row>
    <row r="554" ht="12.0" customHeight="1">
      <c r="A554" s="82"/>
      <c r="B554" s="82"/>
    </row>
    <row r="555" ht="12.0" customHeight="1">
      <c r="A555" s="82"/>
      <c r="B555" s="82"/>
    </row>
    <row r="556" ht="12.0" customHeight="1">
      <c r="A556" s="82"/>
      <c r="B556" s="82"/>
    </row>
    <row r="557" ht="12.0" customHeight="1">
      <c r="A557" s="82"/>
      <c r="B557" s="82"/>
    </row>
    <row r="558" ht="12.0" customHeight="1">
      <c r="A558" s="82"/>
      <c r="B558" s="82"/>
    </row>
    <row r="559" ht="12.0" customHeight="1">
      <c r="A559" s="82"/>
      <c r="B559" s="82"/>
    </row>
    <row r="560" ht="12.0" customHeight="1">
      <c r="A560" s="82"/>
      <c r="B560" s="82"/>
    </row>
    <row r="561" ht="12.0" customHeight="1">
      <c r="A561" s="82"/>
      <c r="B561" s="82"/>
    </row>
    <row r="562" ht="12.0" customHeight="1">
      <c r="A562" s="82"/>
      <c r="B562" s="82"/>
    </row>
    <row r="563" ht="12.0" customHeight="1">
      <c r="A563" s="82"/>
      <c r="B563" s="82"/>
    </row>
    <row r="564" ht="12.0" customHeight="1">
      <c r="A564" s="82"/>
      <c r="B564" s="82"/>
    </row>
    <row r="565" ht="12.0" customHeight="1">
      <c r="A565" s="82"/>
      <c r="B565" s="82"/>
    </row>
    <row r="566" ht="12.0" customHeight="1">
      <c r="A566" s="82"/>
      <c r="B566" s="82"/>
    </row>
    <row r="567" ht="12.0" customHeight="1">
      <c r="A567" s="82"/>
      <c r="B567" s="82"/>
    </row>
    <row r="568" ht="12.0" customHeight="1">
      <c r="A568" s="82"/>
      <c r="B568" s="82"/>
    </row>
    <row r="569" ht="12.0" customHeight="1">
      <c r="A569" s="82"/>
      <c r="B569" s="82"/>
    </row>
    <row r="570" ht="12.0" customHeight="1">
      <c r="A570" s="82"/>
      <c r="B570" s="82"/>
    </row>
    <row r="571" ht="12.0" customHeight="1">
      <c r="A571" s="82"/>
      <c r="B571" s="82"/>
    </row>
    <row r="572" ht="12.0" customHeight="1">
      <c r="A572" s="82"/>
      <c r="B572" s="82"/>
    </row>
    <row r="573" ht="12.0" customHeight="1">
      <c r="A573" s="82"/>
      <c r="B573" s="82"/>
    </row>
    <row r="574" ht="12.0" customHeight="1">
      <c r="A574" s="82"/>
      <c r="B574" s="82"/>
    </row>
    <row r="575" ht="12.0" customHeight="1">
      <c r="A575" s="82"/>
      <c r="B575" s="82"/>
    </row>
    <row r="576" ht="12.0" customHeight="1">
      <c r="A576" s="82"/>
      <c r="B576" s="82"/>
    </row>
    <row r="577" ht="12.0" customHeight="1">
      <c r="A577" s="82"/>
      <c r="B577" s="82"/>
    </row>
    <row r="578" ht="12.0" customHeight="1">
      <c r="A578" s="82"/>
      <c r="B578" s="82"/>
    </row>
    <row r="579" ht="12.0" customHeight="1">
      <c r="A579" s="82"/>
      <c r="B579" s="82"/>
    </row>
    <row r="580" ht="12.0" customHeight="1">
      <c r="A580" s="82"/>
      <c r="B580" s="82"/>
    </row>
    <row r="581" ht="12.0" customHeight="1">
      <c r="A581" s="82"/>
      <c r="B581" s="82"/>
    </row>
    <row r="582" ht="12.0" customHeight="1">
      <c r="A582" s="82"/>
      <c r="B582" s="82"/>
    </row>
    <row r="583" ht="12.0" customHeight="1">
      <c r="A583" s="82"/>
      <c r="B583" s="82"/>
    </row>
    <row r="584" ht="12.0" customHeight="1">
      <c r="A584" s="82"/>
      <c r="B584" s="82"/>
    </row>
    <row r="585" ht="12.0" customHeight="1">
      <c r="A585" s="82"/>
      <c r="B585" s="82"/>
    </row>
    <row r="586" ht="12.0" customHeight="1">
      <c r="A586" s="82"/>
      <c r="B586" s="82"/>
    </row>
    <row r="587" ht="12.0" customHeight="1">
      <c r="A587" s="82"/>
      <c r="B587" s="82"/>
    </row>
    <row r="588" ht="12.0" customHeight="1">
      <c r="A588" s="82"/>
      <c r="B588" s="82"/>
    </row>
    <row r="589" ht="12.0" customHeight="1">
      <c r="A589" s="82"/>
      <c r="B589" s="82"/>
    </row>
    <row r="590" ht="12.0" customHeight="1">
      <c r="A590" s="82"/>
      <c r="B590" s="82"/>
    </row>
    <row r="591" ht="12.0" customHeight="1">
      <c r="A591" s="82"/>
      <c r="B591" s="82"/>
    </row>
    <row r="592" ht="12.0" customHeight="1">
      <c r="A592" s="82"/>
      <c r="B592" s="82"/>
    </row>
    <row r="593" ht="12.0" customHeight="1">
      <c r="A593" s="82"/>
      <c r="B593" s="82"/>
    </row>
    <row r="594" ht="12.0" customHeight="1">
      <c r="A594" s="82"/>
      <c r="B594" s="82"/>
    </row>
    <row r="595" ht="12.0" customHeight="1">
      <c r="A595" s="82"/>
      <c r="B595" s="82"/>
    </row>
    <row r="596" ht="12.0" customHeight="1">
      <c r="A596" s="82"/>
      <c r="B596" s="82"/>
    </row>
    <row r="597" ht="12.0" customHeight="1">
      <c r="A597" s="82"/>
      <c r="B597" s="82"/>
    </row>
    <row r="598" ht="12.0" customHeight="1">
      <c r="A598" s="82"/>
      <c r="B598" s="82"/>
    </row>
    <row r="599" ht="12.0" customHeight="1">
      <c r="A599" s="82"/>
      <c r="B599" s="82"/>
    </row>
    <row r="600" ht="12.0" customHeight="1">
      <c r="A600" s="82"/>
      <c r="B600" s="82"/>
    </row>
    <row r="601" ht="12.0" customHeight="1">
      <c r="A601" s="82"/>
      <c r="B601" s="82"/>
    </row>
    <row r="602" ht="12.0" customHeight="1">
      <c r="A602" s="82"/>
      <c r="B602" s="82"/>
    </row>
    <row r="603" ht="12.0" customHeight="1">
      <c r="A603" s="82"/>
      <c r="B603" s="82"/>
    </row>
    <row r="604" ht="12.0" customHeight="1">
      <c r="A604" s="82"/>
      <c r="B604" s="82"/>
    </row>
    <row r="605" ht="12.0" customHeight="1">
      <c r="A605" s="82"/>
      <c r="B605" s="82"/>
    </row>
    <row r="606" ht="12.0" customHeight="1">
      <c r="A606" s="82"/>
      <c r="B606" s="82"/>
    </row>
    <row r="607" ht="12.0" customHeight="1">
      <c r="A607" s="82"/>
      <c r="B607" s="82"/>
    </row>
    <row r="608" ht="12.0" customHeight="1">
      <c r="A608" s="82"/>
      <c r="B608" s="82"/>
    </row>
    <row r="609" ht="12.0" customHeight="1">
      <c r="A609" s="82"/>
      <c r="B609" s="82"/>
    </row>
    <row r="610" ht="12.0" customHeight="1">
      <c r="A610" s="82"/>
      <c r="B610" s="82"/>
    </row>
    <row r="611" ht="12.0" customHeight="1">
      <c r="A611" s="82"/>
      <c r="B611" s="82"/>
    </row>
    <row r="612" ht="12.0" customHeight="1">
      <c r="A612" s="82"/>
      <c r="B612" s="82"/>
    </row>
    <row r="613" ht="12.0" customHeight="1">
      <c r="A613" s="82"/>
      <c r="B613" s="82"/>
    </row>
    <row r="614" ht="12.0" customHeight="1">
      <c r="A614" s="82"/>
      <c r="B614" s="82"/>
    </row>
    <row r="615" ht="12.0" customHeight="1">
      <c r="A615" s="82"/>
      <c r="B615" s="82"/>
    </row>
    <row r="616" ht="12.0" customHeight="1">
      <c r="A616" s="82"/>
      <c r="B616" s="82"/>
    </row>
    <row r="617" ht="12.0" customHeight="1">
      <c r="A617" s="82"/>
      <c r="B617" s="82"/>
    </row>
    <row r="618" ht="12.0" customHeight="1">
      <c r="A618" s="82"/>
      <c r="B618" s="82"/>
    </row>
    <row r="619" ht="12.0" customHeight="1">
      <c r="A619" s="82"/>
      <c r="B619" s="82"/>
    </row>
    <row r="620" ht="12.0" customHeight="1">
      <c r="A620" s="82"/>
      <c r="B620" s="82"/>
    </row>
    <row r="621" ht="12.0" customHeight="1">
      <c r="A621" s="82"/>
      <c r="B621" s="82"/>
    </row>
    <row r="622" ht="12.0" customHeight="1">
      <c r="A622" s="82"/>
      <c r="B622" s="82"/>
    </row>
    <row r="623" ht="12.0" customHeight="1">
      <c r="A623" s="82"/>
      <c r="B623" s="82"/>
    </row>
    <row r="624" ht="12.0" customHeight="1">
      <c r="A624" s="82"/>
      <c r="B624" s="82"/>
    </row>
    <row r="625" ht="12.0" customHeight="1">
      <c r="A625" s="82"/>
      <c r="B625" s="82"/>
    </row>
    <row r="626" ht="12.0" customHeight="1">
      <c r="A626" s="82"/>
      <c r="B626" s="82"/>
    </row>
    <row r="627" ht="12.0" customHeight="1">
      <c r="A627" s="82"/>
      <c r="B627" s="82"/>
    </row>
    <row r="628" ht="12.0" customHeight="1">
      <c r="A628" s="82"/>
      <c r="B628" s="82"/>
    </row>
    <row r="629" ht="12.0" customHeight="1">
      <c r="A629" s="82"/>
      <c r="B629" s="82"/>
    </row>
    <row r="630" ht="12.0" customHeight="1">
      <c r="A630" s="82"/>
      <c r="B630" s="82"/>
    </row>
    <row r="631" ht="12.0" customHeight="1">
      <c r="A631" s="82"/>
      <c r="B631" s="82"/>
    </row>
    <row r="632" ht="12.0" customHeight="1">
      <c r="A632" s="82"/>
      <c r="B632" s="82"/>
    </row>
    <row r="633" ht="12.0" customHeight="1">
      <c r="A633" s="82"/>
      <c r="B633" s="82"/>
    </row>
    <row r="634" ht="12.0" customHeight="1">
      <c r="A634" s="82"/>
      <c r="B634" s="82"/>
    </row>
    <row r="635" ht="12.0" customHeight="1">
      <c r="A635" s="82"/>
      <c r="B635" s="82"/>
    </row>
    <row r="636" ht="12.0" customHeight="1">
      <c r="A636" s="82"/>
      <c r="B636" s="82"/>
    </row>
    <row r="637" ht="12.0" customHeight="1">
      <c r="A637" s="82"/>
      <c r="B637" s="82"/>
    </row>
    <row r="638" ht="12.0" customHeight="1">
      <c r="A638" s="82"/>
      <c r="B638" s="82"/>
    </row>
    <row r="639" ht="12.0" customHeight="1">
      <c r="A639" s="82"/>
      <c r="B639" s="82"/>
    </row>
    <row r="640" ht="12.0" customHeight="1">
      <c r="A640" s="82"/>
      <c r="B640" s="82"/>
    </row>
    <row r="641" ht="12.0" customHeight="1">
      <c r="A641" s="82"/>
      <c r="B641" s="82"/>
    </row>
    <row r="642" ht="12.0" customHeight="1">
      <c r="A642" s="82"/>
      <c r="B642" s="82"/>
    </row>
    <row r="643" ht="12.0" customHeight="1">
      <c r="A643" s="82"/>
      <c r="B643" s="82"/>
    </row>
    <row r="644" ht="12.0" customHeight="1">
      <c r="A644" s="82"/>
      <c r="B644" s="82"/>
    </row>
    <row r="645" ht="12.0" customHeight="1">
      <c r="A645" s="82"/>
      <c r="B645" s="82"/>
    </row>
    <row r="646" ht="12.0" customHeight="1">
      <c r="A646" s="82"/>
      <c r="B646" s="82"/>
    </row>
    <row r="647" ht="12.0" customHeight="1">
      <c r="A647" s="82"/>
      <c r="B647" s="82"/>
    </row>
    <row r="648" ht="12.0" customHeight="1">
      <c r="A648" s="82"/>
      <c r="B648" s="82"/>
    </row>
    <row r="649" ht="12.0" customHeight="1">
      <c r="A649" s="82"/>
      <c r="B649" s="82"/>
    </row>
    <row r="650" ht="12.0" customHeight="1">
      <c r="A650" s="82"/>
      <c r="B650" s="82"/>
    </row>
    <row r="651" ht="12.0" customHeight="1">
      <c r="A651" s="82"/>
      <c r="B651" s="82"/>
    </row>
    <row r="652" ht="12.0" customHeight="1">
      <c r="A652" s="82"/>
      <c r="B652" s="82"/>
    </row>
    <row r="653" ht="12.0" customHeight="1">
      <c r="A653" s="82"/>
      <c r="B653" s="82"/>
    </row>
    <row r="654" ht="12.0" customHeight="1">
      <c r="A654" s="82"/>
      <c r="B654" s="82"/>
    </row>
    <row r="655" ht="12.0" customHeight="1">
      <c r="A655" s="82"/>
      <c r="B655" s="82"/>
    </row>
    <row r="656" ht="12.0" customHeight="1">
      <c r="A656" s="82"/>
      <c r="B656" s="82"/>
    </row>
    <row r="657" ht="12.0" customHeight="1">
      <c r="A657" s="82"/>
      <c r="B657" s="82"/>
    </row>
    <row r="658" ht="12.0" customHeight="1">
      <c r="A658" s="82"/>
      <c r="B658" s="82"/>
    </row>
    <row r="659" ht="12.0" customHeight="1">
      <c r="A659" s="82"/>
      <c r="B659" s="82"/>
    </row>
    <row r="660" ht="12.0" customHeight="1">
      <c r="A660" s="82"/>
      <c r="B660" s="82"/>
    </row>
    <row r="661" ht="12.0" customHeight="1">
      <c r="A661" s="82"/>
      <c r="B661" s="82"/>
    </row>
    <row r="662" ht="12.0" customHeight="1">
      <c r="A662" s="82"/>
      <c r="B662" s="82"/>
    </row>
    <row r="663" ht="12.0" customHeight="1">
      <c r="A663" s="82"/>
      <c r="B663" s="82"/>
    </row>
    <row r="664" ht="12.0" customHeight="1">
      <c r="A664" s="82"/>
      <c r="B664" s="82"/>
    </row>
    <row r="665" ht="12.0" customHeight="1">
      <c r="A665" s="82"/>
      <c r="B665" s="82"/>
    </row>
    <row r="666" ht="12.0" customHeight="1">
      <c r="A666" s="82"/>
      <c r="B666" s="82"/>
    </row>
    <row r="667" ht="12.0" customHeight="1">
      <c r="A667" s="82"/>
      <c r="B667" s="82"/>
    </row>
    <row r="668" ht="12.0" customHeight="1">
      <c r="A668" s="82"/>
      <c r="B668" s="82"/>
    </row>
    <row r="669" ht="12.0" customHeight="1">
      <c r="A669" s="82"/>
      <c r="B669" s="82"/>
    </row>
    <row r="670" ht="12.0" customHeight="1">
      <c r="A670" s="82"/>
      <c r="B670" s="82"/>
    </row>
    <row r="671" ht="12.0" customHeight="1">
      <c r="A671" s="82"/>
      <c r="B671" s="82"/>
    </row>
    <row r="672" ht="12.0" customHeight="1">
      <c r="A672" s="82"/>
      <c r="B672" s="82"/>
    </row>
    <row r="673" ht="12.0" customHeight="1">
      <c r="A673" s="82"/>
      <c r="B673" s="82"/>
    </row>
    <row r="674" ht="12.0" customHeight="1">
      <c r="A674" s="82"/>
      <c r="B674" s="82"/>
    </row>
    <row r="675" ht="12.0" customHeight="1">
      <c r="A675" s="82"/>
      <c r="B675" s="82"/>
    </row>
    <row r="676" ht="12.0" customHeight="1">
      <c r="A676" s="82"/>
      <c r="B676" s="82"/>
    </row>
    <row r="677" ht="12.0" customHeight="1">
      <c r="A677" s="82"/>
      <c r="B677" s="82"/>
    </row>
    <row r="678" ht="12.0" customHeight="1">
      <c r="A678" s="82"/>
      <c r="B678" s="82"/>
    </row>
    <row r="679" ht="12.0" customHeight="1">
      <c r="A679" s="82"/>
      <c r="B679" s="82"/>
    </row>
    <row r="680" ht="12.0" customHeight="1">
      <c r="A680" s="82"/>
      <c r="B680" s="82"/>
    </row>
    <row r="681" ht="12.0" customHeight="1">
      <c r="A681" s="82"/>
      <c r="B681" s="82"/>
    </row>
    <row r="682" ht="12.0" customHeight="1">
      <c r="A682" s="82"/>
      <c r="B682" s="82"/>
    </row>
    <row r="683" ht="12.0" customHeight="1">
      <c r="A683" s="82"/>
      <c r="B683" s="82"/>
    </row>
    <row r="684" ht="12.0" customHeight="1">
      <c r="A684" s="82"/>
      <c r="B684" s="82"/>
    </row>
    <row r="685" ht="12.0" customHeight="1">
      <c r="A685" s="82"/>
      <c r="B685" s="82"/>
    </row>
    <row r="686" ht="12.0" customHeight="1">
      <c r="A686" s="82"/>
      <c r="B686" s="82"/>
    </row>
    <row r="687" ht="12.0" customHeight="1">
      <c r="A687" s="82"/>
      <c r="B687" s="82"/>
    </row>
    <row r="688" ht="12.0" customHeight="1">
      <c r="A688" s="82"/>
      <c r="B688" s="82"/>
    </row>
    <row r="689" ht="12.0" customHeight="1">
      <c r="A689" s="82"/>
      <c r="B689" s="82"/>
    </row>
    <row r="690" ht="12.0" customHeight="1">
      <c r="A690" s="82"/>
      <c r="B690" s="82"/>
    </row>
    <row r="691" ht="12.0" customHeight="1">
      <c r="A691" s="82"/>
      <c r="B691" s="82"/>
    </row>
    <row r="692" ht="12.0" customHeight="1">
      <c r="A692" s="82"/>
      <c r="B692" s="82"/>
    </row>
    <row r="693" ht="12.0" customHeight="1">
      <c r="A693" s="82"/>
      <c r="B693" s="82"/>
    </row>
    <row r="694" ht="12.0" customHeight="1">
      <c r="A694" s="82"/>
      <c r="B694" s="82"/>
    </row>
    <row r="695" ht="12.0" customHeight="1">
      <c r="A695" s="82"/>
      <c r="B695" s="82"/>
    </row>
    <row r="696" ht="12.0" customHeight="1">
      <c r="A696" s="82"/>
      <c r="B696" s="82"/>
    </row>
    <row r="697" ht="12.0" customHeight="1">
      <c r="A697" s="82"/>
      <c r="B697" s="82"/>
    </row>
    <row r="698" ht="12.0" customHeight="1">
      <c r="A698" s="82"/>
      <c r="B698" s="82"/>
    </row>
    <row r="699" ht="12.0" customHeight="1">
      <c r="A699" s="82"/>
      <c r="B699" s="82"/>
    </row>
    <row r="700" ht="12.0" customHeight="1">
      <c r="A700" s="82"/>
      <c r="B700" s="82"/>
    </row>
    <row r="701" ht="12.0" customHeight="1">
      <c r="A701" s="82"/>
      <c r="B701" s="82"/>
    </row>
    <row r="702" ht="12.0" customHeight="1">
      <c r="A702" s="82"/>
      <c r="B702" s="82"/>
    </row>
    <row r="703" ht="12.0" customHeight="1">
      <c r="A703" s="82"/>
      <c r="B703" s="82"/>
    </row>
    <row r="704" ht="12.0" customHeight="1">
      <c r="A704" s="82"/>
      <c r="B704" s="82"/>
    </row>
    <row r="705" ht="12.0" customHeight="1">
      <c r="A705" s="82"/>
      <c r="B705" s="82"/>
    </row>
    <row r="706" ht="12.0" customHeight="1">
      <c r="A706" s="82"/>
      <c r="B706" s="82"/>
    </row>
    <row r="707" ht="12.0" customHeight="1">
      <c r="A707" s="82"/>
      <c r="B707" s="82"/>
    </row>
    <row r="708" ht="12.0" customHeight="1">
      <c r="A708" s="82"/>
      <c r="B708" s="82"/>
    </row>
    <row r="709" ht="12.0" customHeight="1">
      <c r="A709" s="82"/>
      <c r="B709" s="82"/>
    </row>
    <row r="710" ht="12.0" customHeight="1">
      <c r="A710" s="82"/>
      <c r="B710" s="82"/>
    </row>
    <row r="711" ht="12.0" customHeight="1">
      <c r="A711" s="82"/>
      <c r="B711" s="82"/>
    </row>
    <row r="712" ht="12.0" customHeight="1">
      <c r="A712" s="82"/>
      <c r="B712" s="82"/>
    </row>
    <row r="713" ht="12.0" customHeight="1">
      <c r="A713" s="82"/>
      <c r="B713" s="82"/>
    </row>
    <row r="714" ht="12.0" customHeight="1">
      <c r="A714" s="82"/>
      <c r="B714" s="82"/>
    </row>
    <row r="715" ht="12.0" customHeight="1">
      <c r="A715" s="82"/>
      <c r="B715" s="82"/>
    </row>
    <row r="716" ht="12.0" customHeight="1">
      <c r="A716" s="82"/>
      <c r="B716" s="82"/>
    </row>
    <row r="717" ht="12.0" customHeight="1">
      <c r="A717" s="82"/>
      <c r="B717" s="82"/>
    </row>
    <row r="718" ht="12.0" customHeight="1">
      <c r="A718" s="82"/>
      <c r="B718" s="82"/>
    </row>
    <row r="719" ht="12.0" customHeight="1">
      <c r="A719" s="82"/>
      <c r="B719" s="82"/>
    </row>
    <row r="720" ht="12.0" customHeight="1">
      <c r="A720" s="82"/>
      <c r="B720" s="82"/>
    </row>
    <row r="721" ht="12.0" customHeight="1">
      <c r="A721" s="82"/>
      <c r="B721" s="82"/>
    </row>
    <row r="722" ht="12.0" customHeight="1">
      <c r="A722" s="82"/>
      <c r="B722" s="82"/>
    </row>
    <row r="723" ht="12.0" customHeight="1">
      <c r="A723" s="82"/>
      <c r="B723" s="82"/>
    </row>
    <row r="724" ht="12.0" customHeight="1">
      <c r="A724" s="82"/>
      <c r="B724" s="82"/>
    </row>
    <row r="725" ht="12.0" customHeight="1">
      <c r="A725" s="82"/>
      <c r="B725" s="82"/>
    </row>
    <row r="726" ht="12.0" customHeight="1">
      <c r="A726" s="82"/>
      <c r="B726" s="82"/>
    </row>
    <row r="727" ht="12.0" customHeight="1">
      <c r="A727" s="82"/>
      <c r="B727" s="82"/>
    </row>
    <row r="728" ht="12.0" customHeight="1">
      <c r="A728" s="82"/>
      <c r="B728" s="82"/>
    </row>
    <row r="729" ht="12.0" customHeight="1">
      <c r="A729" s="82"/>
      <c r="B729" s="82"/>
    </row>
    <row r="730" ht="12.0" customHeight="1">
      <c r="A730" s="82"/>
      <c r="B730" s="82"/>
    </row>
    <row r="731" ht="12.0" customHeight="1">
      <c r="A731" s="82"/>
      <c r="B731" s="82"/>
    </row>
    <row r="732" ht="12.0" customHeight="1">
      <c r="A732" s="82"/>
      <c r="B732" s="82"/>
    </row>
    <row r="733" ht="12.0" customHeight="1">
      <c r="A733" s="82"/>
      <c r="B733" s="82"/>
    </row>
    <row r="734" ht="12.0" customHeight="1">
      <c r="A734" s="82"/>
      <c r="B734" s="82"/>
    </row>
    <row r="735" ht="12.0" customHeight="1">
      <c r="A735" s="82"/>
      <c r="B735" s="82"/>
    </row>
    <row r="736" ht="12.0" customHeight="1">
      <c r="A736" s="82"/>
      <c r="B736" s="82"/>
    </row>
    <row r="737" ht="12.0" customHeight="1">
      <c r="A737" s="82"/>
      <c r="B737" s="82"/>
    </row>
    <row r="738" ht="12.0" customHeight="1">
      <c r="A738" s="82"/>
      <c r="B738" s="82"/>
    </row>
    <row r="739" ht="12.0" customHeight="1">
      <c r="A739" s="82"/>
      <c r="B739" s="82"/>
    </row>
    <row r="740" ht="12.0" customHeight="1">
      <c r="A740" s="82"/>
      <c r="B740" s="82"/>
    </row>
    <row r="741" ht="12.0" customHeight="1">
      <c r="A741" s="82"/>
      <c r="B741" s="82"/>
    </row>
    <row r="742" ht="12.0" customHeight="1">
      <c r="A742" s="82"/>
      <c r="B742" s="82"/>
    </row>
    <row r="743" ht="12.0" customHeight="1">
      <c r="A743" s="82"/>
      <c r="B743" s="82"/>
    </row>
    <row r="744" ht="12.0" customHeight="1">
      <c r="A744" s="82"/>
      <c r="B744" s="82"/>
    </row>
    <row r="745" ht="12.0" customHeight="1">
      <c r="A745" s="82"/>
      <c r="B745" s="82"/>
    </row>
    <row r="746" ht="12.0" customHeight="1">
      <c r="A746" s="82"/>
      <c r="B746" s="82"/>
    </row>
    <row r="747" ht="12.0" customHeight="1">
      <c r="A747" s="82"/>
      <c r="B747" s="82"/>
    </row>
    <row r="748" ht="12.0" customHeight="1">
      <c r="A748" s="82"/>
      <c r="B748" s="82"/>
    </row>
    <row r="749" ht="12.0" customHeight="1">
      <c r="A749" s="82"/>
      <c r="B749" s="82"/>
    </row>
    <row r="750" ht="12.0" customHeight="1">
      <c r="A750" s="82"/>
      <c r="B750" s="82"/>
    </row>
    <row r="751" ht="12.0" customHeight="1">
      <c r="A751" s="82"/>
      <c r="B751" s="82"/>
    </row>
    <row r="752" ht="12.0" customHeight="1">
      <c r="A752" s="82"/>
      <c r="B752" s="82"/>
    </row>
    <row r="753" ht="12.0" customHeight="1">
      <c r="A753" s="82"/>
      <c r="B753" s="82"/>
    </row>
    <row r="754" ht="12.0" customHeight="1">
      <c r="A754" s="82"/>
      <c r="B754" s="82"/>
    </row>
    <row r="755" ht="12.0" customHeight="1">
      <c r="A755" s="82"/>
      <c r="B755" s="82"/>
    </row>
    <row r="756" ht="12.0" customHeight="1">
      <c r="A756" s="82"/>
      <c r="B756" s="82"/>
    </row>
    <row r="757" ht="12.0" customHeight="1">
      <c r="A757" s="82"/>
      <c r="B757" s="82"/>
    </row>
    <row r="758" ht="12.0" customHeight="1">
      <c r="A758" s="82"/>
      <c r="B758" s="82"/>
    </row>
    <row r="759" ht="12.0" customHeight="1">
      <c r="A759" s="82"/>
      <c r="B759" s="82"/>
    </row>
    <row r="760" ht="12.0" customHeight="1">
      <c r="A760" s="82"/>
      <c r="B760" s="82"/>
    </row>
    <row r="761" ht="12.0" customHeight="1">
      <c r="A761" s="82"/>
      <c r="B761" s="82"/>
    </row>
    <row r="762" ht="12.0" customHeight="1">
      <c r="A762" s="82"/>
      <c r="B762" s="82"/>
    </row>
    <row r="763" ht="12.0" customHeight="1">
      <c r="A763" s="82"/>
      <c r="B763" s="82"/>
    </row>
    <row r="764" ht="12.0" customHeight="1">
      <c r="A764" s="82"/>
      <c r="B764" s="82"/>
    </row>
    <row r="765" ht="12.0" customHeight="1">
      <c r="A765" s="82"/>
      <c r="B765" s="82"/>
    </row>
    <row r="766" ht="12.0" customHeight="1">
      <c r="A766" s="82"/>
      <c r="B766" s="82"/>
    </row>
    <row r="767" ht="12.0" customHeight="1">
      <c r="A767" s="82"/>
      <c r="B767" s="82"/>
    </row>
    <row r="768" ht="12.0" customHeight="1">
      <c r="A768" s="82"/>
      <c r="B768" s="82"/>
    </row>
    <row r="769" ht="12.0" customHeight="1">
      <c r="A769" s="82"/>
      <c r="B769" s="82"/>
    </row>
    <row r="770" ht="12.0" customHeight="1">
      <c r="A770" s="82"/>
      <c r="B770" s="82"/>
    </row>
    <row r="771" ht="12.0" customHeight="1">
      <c r="A771" s="82"/>
      <c r="B771" s="82"/>
    </row>
    <row r="772" ht="12.0" customHeight="1">
      <c r="A772" s="82"/>
      <c r="B772" s="82"/>
    </row>
    <row r="773" ht="12.0" customHeight="1">
      <c r="A773" s="82"/>
      <c r="B773" s="82"/>
    </row>
    <row r="774" ht="12.0" customHeight="1">
      <c r="A774" s="82"/>
      <c r="B774" s="82"/>
    </row>
    <row r="775" ht="12.0" customHeight="1">
      <c r="A775" s="82"/>
      <c r="B775" s="82"/>
    </row>
    <row r="776" ht="12.0" customHeight="1">
      <c r="A776" s="82"/>
      <c r="B776" s="82"/>
    </row>
    <row r="777" ht="12.0" customHeight="1">
      <c r="A777" s="82"/>
      <c r="B777" s="82"/>
    </row>
    <row r="778" ht="12.0" customHeight="1">
      <c r="A778" s="82"/>
      <c r="B778" s="82"/>
    </row>
    <row r="779" ht="12.0" customHeight="1">
      <c r="A779" s="82"/>
      <c r="B779" s="82"/>
    </row>
    <row r="780" ht="12.0" customHeight="1">
      <c r="A780" s="82"/>
      <c r="B780" s="82"/>
    </row>
    <row r="781" ht="12.0" customHeight="1">
      <c r="A781" s="82"/>
      <c r="B781" s="82"/>
    </row>
    <row r="782" ht="12.0" customHeight="1">
      <c r="A782" s="82"/>
      <c r="B782" s="82"/>
    </row>
    <row r="783" ht="12.0" customHeight="1">
      <c r="A783" s="82"/>
      <c r="B783" s="82"/>
    </row>
    <row r="784" ht="12.0" customHeight="1">
      <c r="A784" s="82"/>
      <c r="B784" s="82"/>
    </row>
    <row r="785" ht="12.0" customHeight="1">
      <c r="A785" s="82"/>
      <c r="B785" s="82"/>
    </row>
    <row r="786" ht="12.0" customHeight="1">
      <c r="A786" s="82"/>
      <c r="B786" s="82"/>
    </row>
    <row r="787" ht="12.0" customHeight="1">
      <c r="A787" s="82"/>
      <c r="B787" s="82"/>
    </row>
    <row r="788" ht="12.0" customHeight="1">
      <c r="A788" s="82"/>
      <c r="B788" s="82"/>
    </row>
    <row r="789" ht="12.0" customHeight="1">
      <c r="A789" s="82"/>
      <c r="B789" s="82"/>
    </row>
    <row r="790" ht="12.0" customHeight="1">
      <c r="A790" s="82"/>
      <c r="B790" s="82"/>
    </row>
    <row r="791" ht="12.0" customHeight="1">
      <c r="A791" s="82"/>
      <c r="B791" s="82"/>
    </row>
    <row r="792" ht="12.0" customHeight="1">
      <c r="A792" s="82"/>
      <c r="B792" s="82"/>
    </row>
    <row r="793" ht="12.0" customHeight="1">
      <c r="A793" s="82"/>
      <c r="B793" s="82"/>
    </row>
    <row r="794" ht="12.0" customHeight="1">
      <c r="A794" s="82"/>
      <c r="B794" s="82"/>
    </row>
    <row r="795" ht="12.0" customHeight="1">
      <c r="A795" s="82"/>
      <c r="B795" s="82"/>
    </row>
    <row r="796" ht="12.0" customHeight="1">
      <c r="A796" s="82"/>
      <c r="B796" s="82"/>
    </row>
    <row r="797" ht="12.0" customHeight="1">
      <c r="A797" s="82"/>
      <c r="B797" s="82"/>
    </row>
    <row r="798" ht="12.0" customHeight="1">
      <c r="A798" s="82"/>
      <c r="B798" s="82"/>
    </row>
    <row r="799" ht="12.0" customHeight="1">
      <c r="A799" s="82"/>
      <c r="B799" s="82"/>
    </row>
    <row r="800" ht="12.0" customHeight="1">
      <c r="A800" s="82"/>
      <c r="B800" s="82"/>
    </row>
    <row r="801" ht="12.0" customHeight="1">
      <c r="A801" s="82"/>
      <c r="B801" s="82"/>
    </row>
    <row r="802" ht="12.0" customHeight="1">
      <c r="A802" s="82"/>
      <c r="B802" s="82"/>
    </row>
    <row r="803" ht="12.0" customHeight="1">
      <c r="A803" s="82"/>
      <c r="B803" s="82"/>
    </row>
    <row r="804" ht="12.0" customHeight="1">
      <c r="A804" s="82"/>
      <c r="B804" s="82"/>
    </row>
    <row r="805" ht="12.0" customHeight="1">
      <c r="A805" s="82"/>
      <c r="B805" s="82"/>
    </row>
    <row r="806" ht="12.0" customHeight="1">
      <c r="A806" s="82"/>
      <c r="B806" s="82"/>
    </row>
    <row r="807" ht="12.0" customHeight="1">
      <c r="A807" s="82"/>
      <c r="B807" s="82"/>
    </row>
    <row r="808" ht="12.0" customHeight="1">
      <c r="A808" s="82"/>
      <c r="B808" s="82"/>
    </row>
    <row r="809" ht="12.0" customHeight="1">
      <c r="A809" s="82"/>
      <c r="B809" s="82"/>
    </row>
    <row r="810" ht="12.0" customHeight="1">
      <c r="A810" s="82"/>
      <c r="B810" s="82"/>
    </row>
    <row r="811" ht="12.0" customHeight="1">
      <c r="A811" s="82"/>
      <c r="B811" s="82"/>
    </row>
    <row r="812" ht="12.0" customHeight="1">
      <c r="A812" s="82"/>
      <c r="B812" s="82"/>
    </row>
    <row r="813" ht="12.0" customHeight="1">
      <c r="A813" s="82"/>
      <c r="B813" s="82"/>
    </row>
    <row r="814" ht="12.0" customHeight="1">
      <c r="A814" s="82"/>
      <c r="B814" s="82"/>
    </row>
    <row r="815" ht="12.0" customHeight="1">
      <c r="A815" s="82"/>
      <c r="B815" s="82"/>
    </row>
    <row r="816" ht="12.0" customHeight="1">
      <c r="A816" s="82"/>
      <c r="B816" s="82"/>
    </row>
    <row r="817" ht="12.0" customHeight="1">
      <c r="A817" s="82"/>
      <c r="B817" s="82"/>
    </row>
    <row r="818" ht="12.0" customHeight="1">
      <c r="A818" s="82"/>
      <c r="B818" s="82"/>
    </row>
    <row r="819" ht="12.0" customHeight="1">
      <c r="A819" s="82"/>
      <c r="B819" s="82"/>
    </row>
    <row r="820" ht="12.0" customHeight="1">
      <c r="A820" s="82"/>
      <c r="B820" s="82"/>
    </row>
    <row r="821" ht="12.0" customHeight="1">
      <c r="A821" s="82"/>
      <c r="B821" s="82"/>
    </row>
    <row r="822" ht="12.0" customHeight="1">
      <c r="A822" s="82"/>
      <c r="B822" s="82"/>
    </row>
    <row r="823" ht="12.0" customHeight="1">
      <c r="A823" s="82"/>
      <c r="B823" s="82"/>
    </row>
    <row r="824" ht="12.0" customHeight="1">
      <c r="A824" s="82"/>
      <c r="B824" s="82"/>
    </row>
    <row r="825" ht="12.0" customHeight="1">
      <c r="A825" s="82"/>
      <c r="B825" s="82"/>
    </row>
    <row r="826" ht="12.0" customHeight="1">
      <c r="A826" s="82"/>
      <c r="B826" s="82"/>
    </row>
    <row r="827" ht="12.0" customHeight="1">
      <c r="A827" s="82"/>
      <c r="B827" s="82"/>
    </row>
    <row r="828" ht="12.0" customHeight="1">
      <c r="A828" s="82"/>
      <c r="B828" s="82"/>
    </row>
    <row r="829" ht="12.0" customHeight="1">
      <c r="A829" s="82"/>
      <c r="B829" s="82"/>
    </row>
    <row r="830" ht="12.0" customHeight="1">
      <c r="A830" s="82"/>
      <c r="B830" s="82"/>
    </row>
    <row r="831" ht="12.0" customHeight="1">
      <c r="A831" s="82"/>
      <c r="B831" s="82"/>
    </row>
    <row r="832" ht="12.0" customHeight="1">
      <c r="A832" s="82"/>
      <c r="B832" s="82"/>
    </row>
    <row r="833" ht="12.0" customHeight="1">
      <c r="A833" s="82"/>
      <c r="B833" s="82"/>
    </row>
    <row r="834" ht="12.0" customHeight="1">
      <c r="A834" s="82"/>
      <c r="B834" s="82"/>
    </row>
    <row r="835" ht="12.0" customHeight="1">
      <c r="A835" s="82"/>
      <c r="B835" s="82"/>
    </row>
    <row r="836" ht="12.0" customHeight="1">
      <c r="A836" s="82"/>
      <c r="B836" s="82"/>
    </row>
    <row r="837" ht="12.0" customHeight="1">
      <c r="A837" s="82"/>
      <c r="B837" s="82"/>
    </row>
    <row r="838" ht="12.0" customHeight="1">
      <c r="A838" s="82"/>
      <c r="B838" s="82"/>
    </row>
    <row r="839" ht="12.0" customHeight="1">
      <c r="A839" s="82"/>
      <c r="B839" s="82"/>
    </row>
    <row r="840" ht="12.0" customHeight="1">
      <c r="A840" s="82"/>
      <c r="B840" s="82"/>
    </row>
    <row r="841" ht="12.0" customHeight="1">
      <c r="A841" s="82"/>
      <c r="B841" s="82"/>
    </row>
    <row r="842" ht="12.0" customHeight="1">
      <c r="A842" s="82"/>
      <c r="B842" s="82"/>
    </row>
    <row r="843" ht="12.0" customHeight="1">
      <c r="A843" s="82"/>
      <c r="B843" s="82"/>
    </row>
    <row r="844" ht="12.0" customHeight="1">
      <c r="A844" s="82"/>
      <c r="B844" s="82"/>
    </row>
    <row r="845" ht="12.0" customHeight="1">
      <c r="A845" s="82"/>
      <c r="B845" s="82"/>
    </row>
    <row r="846" ht="12.0" customHeight="1">
      <c r="A846" s="82"/>
      <c r="B846" s="82"/>
    </row>
    <row r="847" ht="12.0" customHeight="1">
      <c r="A847" s="82"/>
      <c r="B847" s="82"/>
    </row>
    <row r="848" ht="12.0" customHeight="1">
      <c r="A848" s="82"/>
      <c r="B848" s="82"/>
    </row>
    <row r="849" ht="12.0" customHeight="1">
      <c r="A849" s="82"/>
      <c r="B849" s="82"/>
    </row>
    <row r="850" ht="12.0" customHeight="1">
      <c r="A850" s="82"/>
      <c r="B850" s="82"/>
    </row>
    <row r="851" ht="12.0" customHeight="1">
      <c r="A851" s="82"/>
      <c r="B851" s="82"/>
    </row>
    <row r="852" ht="12.0" customHeight="1">
      <c r="A852" s="82"/>
      <c r="B852" s="82"/>
    </row>
    <row r="853" ht="12.0" customHeight="1">
      <c r="A853" s="82"/>
      <c r="B853" s="82"/>
    </row>
    <row r="854" ht="12.0" customHeight="1">
      <c r="A854" s="82"/>
      <c r="B854" s="82"/>
    </row>
    <row r="855" ht="12.0" customHeight="1">
      <c r="A855" s="82"/>
      <c r="B855" s="82"/>
    </row>
    <row r="856" ht="12.0" customHeight="1">
      <c r="A856" s="82"/>
      <c r="B856" s="82"/>
    </row>
    <row r="857" ht="12.0" customHeight="1">
      <c r="A857" s="82"/>
      <c r="B857" s="82"/>
    </row>
    <row r="858" ht="12.0" customHeight="1">
      <c r="A858" s="82"/>
      <c r="B858" s="82"/>
    </row>
    <row r="859" ht="12.0" customHeight="1">
      <c r="A859" s="82"/>
      <c r="B859" s="82"/>
    </row>
    <row r="860" ht="12.0" customHeight="1">
      <c r="A860" s="82"/>
      <c r="B860" s="82"/>
    </row>
    <row r="861" ht="12.0" customHeight="1">
      <c r="A861" s="82"/>
      <c r="B861" s="82"/>
    </row>
    <row r="862" ht="12.0" customHeight="1">
      <c r="A862" s="82"/>
      <c r="B862" s="82"/>
    </row>
    <row r="863" ht="12.0" customHeight="1">
      <c r="A863" s="82"/>
      <c r="B863" s="82"/>
    </row>
    <row r="864" ht="12.0" customHeight="1">
      <c r="A864" s="82"/>
      <c r="B864" s="82"/>
    </row>
    <row r="865" ht="12.0" customHeight="1">
      <c r="A865" s="82"/>
      <c r="B865" s="82"/>
    </row>
    <row r="866" ht="12.0" customHeight="1">
      <c r="A866" s="82"/>
      <c r="B866" s="82"/>
    </row>
    <row r="867" ht="12.0" customHeight="1">
      <c r="A867" s="82"/>
      <c r="B867" s="82"/>
    </row>
    <row r="868" ht="12.0" customHeight="1">
      <c r="A868" s="82"/>
      <c r="B868" s="82"/>
    </row>
    <row r="869" ht="12.0" customHeight="1">
      <c r="A869" s="82"/>
      <c r="B869" s="82"/>
    </row>
    <row r="870" ht="12.0" customHeight="1">
      <c r="A870" s="82"/>
      <c r="B870" s="82"/>
    </row>
    <row r="871" ht="12.0" customHeight="1">
      <c r="A871" s="82"/>
      <c r="B871" s="82"/>
    </row>
    <row r="872" ht="12.0" customHeight="1">
      <c r="A872" s="82"/>
      <c r="B872" s="82"/>
    </row>
    <row r="873" ht="12.0" customHeight="1">
      <c r="A873" s="82"/>
      <c r="B873" s="82"/>
    </row>
    <row r="874" ht="12.0" customHeight="1">
      <c r="A874" s="82"/>
      <c r="B874" s="82"/>
    </row>
    <row r="875" ht="12.0" customHeight="1">
      <c r="A875" s="82"/>
      <c r="B875" s="82"/>
    </row>
    <row r="876" ht="12.0" customHeight="1">
      <c r="A876" s="82"/>
      <c r="B876" s="82"/>
    </row>
    <row r="877" ht="12.0" customHeight="1">
      <c r="A877" s="82"/>
      <c r="B877" s="82"/>
    </row>
    <row r="878" ht="12.0" customHeight="1">
      <c r="A878" s="82"/>
      <c r="B878" s="82"/>
    </row>
    <row r="879" ht="12.0" customHeight="1">
      <c r="A879" s="82"/>
      <c r="B879" s="82"/>
    </row>
    <row r="880" ht="12.0" customHeight="1">
      <c r="A880" s="82"/>
      <c r="B880" s="82"/>
    </row>
    <row r="881" ht="12.0" customHeight="1">
      <c r="A881" s="82"/>
      <c r="B881" s="82"/>
    </row>
    <row r="882" ht="12.0" customHeight="1">
      <c r="A882" s="82"/>
      <c r="B882" s="82"/>
    </row>
    <row r="883" ht="12.0" customHeight="1">
      <c r="A883" s="82"/>
      <c r="B883" s="82"/>
    </row>
    <row r="884" ht="12.0" customHeight="1">
      <c r="A884" s="82"/>
      <c r="B884" s="82"/>
    </row>
    <row r="885" ht="12.0" customHeight="1">
      <c r="A885" s="82"/>
      <c r="B885" s="82"/>
    </row>
    <row r="886" ht="12.0" customHeight="1">
      <c r="A886" s="82"/>
      <c r="B886" s="82"/>
    </row>
    <row r="887" ht="12.0" customHeight="1">
      <c r="A887" s="82"/>
      <c r="B887" s="82"/>
    </row>
    <row r="888" ht="12.0" customHeight="1">
      <c r="A888" s="82"/>
      <c r="B888" s="82"/>
    </row>
    <row r="889" ht="12.0" customHeight="1">
      <c r="A889" s="82"/>
      <c r="B889" s="82"/>
    </row>
    <row r="890" ht="12.0" customHeight="1">
      <c r="A890" s="82"/>
      <c r="B890" s="82"/>
    </row>
    <row r="891" ht="12.0" customHeight="1">
      <c r="A891" s="82"/>
      <c r="B891" s="82"/>
    </row>
    <row r="892" ht="12.0" customHeight="1">
      <c r="A892" s="82"/>
      <c r="B892" s="82"/>
    </row>
    <row r="893" ht="12.0" customHeight="1">
      <c r="A893" s="82"/>
      <c r="B893" s="82"/>
    </row>
    <row r="894" ht="12.0" customHeight="1">
      <c r="A894" s="82"/>
      <c r="B894" s="82"/>
    </row>
    <row r="895" ht="12.0" customHeight="1">
      <c r="A895" s="82"/>
      <c r="B895" s="82"/>
    </row>
    <row r="896" ht="12.0" customHeight="1">
      <c r="A896" s="82"/>
      <c r="B896" s="82"/>
    </row>
    <row r="897" ht="12.0" customHeight="1">
      <c r="A897" s="82"/>
      <c r="B897" s="82"/>
    </row>
    <row r="898" ht="12.0" customHeight="1">
      <c r="A898" s="82"/>
      <c r="B898" s="82"/>
    </row>
    <row r="899" ht="12.0" customHeight="1">
      <c r="A899" s="82"/>
      <c r="B899" s="82"/>
    </row>
    <row r="900" ht="12.0" customHeight="1">
      <c r="A900" s="82"/>
      <c r="B900" s="82"/>
    </row>
    <row r="901" ht="12.0" customHeight="1">
      <c r="A901" s="82"/>
      <c r="B901" s="82"/>
    </row>
    <row r="902" ht="12.0" customHeight="1">
      <c r="A902" s="82"/>
      <c r="B902" s="82"/>
    </row>
    <row r="903" ht="12.0" customHeight="1">
      <c r="A903" s="82"/>
      <c r="B903" s="82"/>
    </row>
    <row r="904" ht="12.0" customHeight="1">
      <c r="A904" s="82"/>
      <c r="B904" s="82"/>
    </row>
    <row r="905" ht="12.0" customHeight="1">
      <c r="A905" s="82"/>
      <c r="B905" s="82"/>
    </row>
    <row r="906" ht="12.0" customHeight="1">
      <c r="A906" s="82"/>
      <c r="B906" s="82"/>
    </row>
    <row r="907" ht="12.0" customHeight="1">
      <c r="A907" s="82"/>
      <c r="B907" s="82"/>
    </row>
    <row r="908" ht="12.0" customHeight="1">
      <c r="A908" s="82"/>
      <c r="B908" s="82"/>
    </row>
    <row r="909" ht="12.0" customHeight="1">
      <c r="A909" s="82"/>
      <c r="B909" s="82"/>
    </row>
    <row r="910" ht="12.0" customHeight="1">
      <c r="A910" s="82"/>
      <c r="B910" s="82"/>
    </row>
    <row r="911" ht="12.0" customHeight="1">
      <c r="A911" s="82"/>
      <c r="B911" s="82"/>
    </row>
    <row r="912" ht="12.0" customHeight="1">
      <c r="A912" s="82"/>
      <c r="B912" s="82"/>
    </row>
    <row r="913" ht="12.0" customHeight="1">
      <c r="A913" s="82"/>
      <c r="B913" s="82"/>
    </row>
    <row r="914" ht="12.0" customHeight="1">
      <c r="A914" s="82"/>
      <c r="B914" s="82"/>
    </row>
    <row r="915" ht="12.0" customHeight="1">
      <c r="A915" s="82"/>
      <c r="B915" s="82"/>
    </row>
    <row r="916" ht="12.0" customHeight="1">
      <c r="A916" s="82"/>
      <c r="B916" s="82"/>
    </row>
    <row r="917" ht="12.0" customHeight="1">
      <c r="A917" s="82"/>
      <c r="B917" s="82"/>
    </row>
    <row r="918" ht="12.0" customHeight="1">
      <c r="A918" s="82"/>
      <c r="B918" s="82"/>
    </row>
    <row r="919" ht="12.0" customHeight="1">
      <c r="A919" s="82"/>
      <c r="B919" s="82"/>
    </row>
    <row r="920" ht="12.0" customHeight="1">
      <c r="A920" s="82"/>
      <c r="B920" s="82"/>
    </row>
    <row r="921" ht="12.0" customHeight="1">
      <c r="A921" s="82"/>
      <c r="B921" s="82"/>
    </row>
    <row r="922" ht="12.0" customHeight="1">
      <c r="A922" s="82"/>
      <c r="B922" s="82"/>
    </row>
    <row r="923" ht="12.0" customHeight="1">
      <c r="A923" s="82"/>
      <c r="B923" s="82"/>
    </row>
    <row r="924" ht="12.0" customHeight="1">
      <c r="A924" s="82"/>
      <c r="B924" s="82"/>
    </row>
    <row r="925" ht="12.0" customHeight="1">
      <c r="A925" s="82"/>
      <c r="B925" s="82"/>
    </row>
    <row r="926" ht="12.0" customHeight="1">
      <c r="A926" s="82"/>
      <c r="B926" s="82"/>
    </row>
    <row r="927" ht="12.0" customHeight="1">
      <c r="A927" s="82"/>
      <c r="B927" s="82"/>
    </row>
    <row r="928" ht="12.0" customHeight="1">
      <c r="A928" s="82"/>
      <c r="B928" s="82"/>
    </row>
    <row r="929" ht="12.0" customHeight="1">
      <c r="A929" s="82"/>
      <c r="B929" s="82"/>
    </row>
    <row r="930" ht="12.0" customHeight="1">
      <c r="A930" s="82"/>
      <c r="B930" s="82"/>
    </row>
    <row r="931" ht="12.0" customHeight="1">
      <c r="A931" s="82"/>
      <c r="B931" s="82"/>
    </row>
    <row r="932" ht="12.0" customHeight="1">
      <c r="A932" s="82"/>
      <c r="B932" s="82"/>
    </row>
    <row r="933" ht="12.0" customHeight="1">
      <c r="A933" s="82"/>
      <c r="B933" s="82"/>
    </row>
    <row r="934" ht="12.0" customHeight="1">
      <c r="A934" s="82"/>
      <c r="B934" s="82"/>
    </row>
    <row r="935" ht="12.0" customHeight="1">
      <c r="A935" s="82"/>
      <c r="B935" s="82"/>
    </row>
    <row r="936" ht="12.0" customHeight="1">
      <c r="A936" s="82"/>
      <c r="B936" s="82"/>
    </row>
    <row r="937" ht="12.0" customHeight="1">
      <c r="A937" s="82"/>
      <c r="B937" s="82"/>
    </row>
    <row r="938" ht="12.0" customHeight="1">
      <c r="A938" s="82"/>
      <c r="B938" s="82"/>
    </row>
    <row r="939" ht="12.0" customHeight="1">
      <c r="A939" s="82"/>
      <c r="B939" s="82"/>
    </row>
    <row r="940" ht="12.0" customHeight="1">
      <c r="A940" s="82"/>
      <c r="B940" s="82"/>
    </row>
    <row r="941" ht="12.0" customHeight="1">
      <c r="A941" s="82"/>
      <c r="B941" s="82"/>
    </row>
    <row r="942" ht="12.0" customHeight="1">
      <c r="A942" s="82"/>
      <c r="B942" s="82"/>
    </row>
    <row r="943" ht="12.0" customHeight="1">
      <c r="A943" s="82"/>
      <c r="B943" s="82"/>
    </row>
    <row r="944" ht="12.0" customHeight="1">
      <c r="A944" s="82"/>
      <c r="B944" s="82"/>
    </row>
    <row r="945" ht="12.0" customHeight="1">
      <c r="A945" s="82"/>
      <c r="B945" s="82"/>
    </row>
    <row r="946" ht="12.0" customHeight="1">
      <c r="A946" s="82"/>
      <c r="B946" s="82"/>
    </row>
    <row r="947" ht="12.0" customHeight="1">
      <c r="A947" s="82"/>
      <c r="B947" s="82"/>
    </row>
    <row r="948" ht="12.0" customHeight="1">
      <c r="A948" s="82"/>
      <c r="B948" s="82"/>
    </row>
    <row r="949" ht="12.0" customHeight="1">
      <c r="A949" s="82"/>
      <c r="B949" s="82"/>
    </row>
    <row r="950" ht="12.0" customHeight="1">
      <c r="A950" s="82"/>
      <c r="B950" s="82"/>
    </row>
    <row r="951" ht="12.0" customHeight="1">
      <c r="A951" s="82"/>
      <c r="B951" s="82"/>
    </row>
    <row r="952" ht="12.0" customHeight="1">
      <c r="A952" s="82"/>
      <c r="B952" s="82"/>
    </row>
    <row r="953" ht="12.0" customHeight="1">
      <c r="A953" s="82"/>
      <c r="B953" s="82"/>
    </row>
    <row r="954" ht="12.0" customHeight="1">
      <c r="A954" s="82"/>
      <c r="B954" s="82"/>
    </row>
    <row r="955" ht="12.0" customHeight="1">
      <c r="A955" s="82"/>
      <c r="B955" s="82"/>
    </row>
    <row r="956" ht="12.0" customHeight="1">
      <c r="A956" s="82"/>
      <c r="B956" s="82"/>
    </row>
    <row r="957" ht="12.0" customHeight="1">
      <c r="A957" s="82"/>
      <c r="B957" s="82"/>
    </row>
    <row r="958" ht="12.0" customHeight="1">
      <c r="A958" s="82"/>
      <c r="B958" s="82"/>
    </row>
    <row r="959" ht="12.0" customHeight="1">
      <c r="A959" s="82"/>
      <c r="B959" s="82"/>
    </row>
    <row r="960" ht="12.0" customHeight="1">
      <c r="A960" s="82"/>
      <c r="B960" s="82"/>
    </row>
    <row r="961" ht="12.0" customHeight="1">
      <c r="A961" s="82"/>
      <c r="B961" s="82"/>
    </row>
    <row r="962" ht="12.0" customHeight="1">
      <c r="A962" s="82"/>
      <c r="B962" s="82"/>
    </row>
    <row r="963" ht="12.0" customHeight="1">
      <c r="A963" s="82"/>
      <c r="B963" s="82"/>
    </row>
    <row r="964" ht="12.0" customHeight="1">
      <c r="A964" s="82"/>
      <c r="B964" s="82"/>
    </row>
    <row r="965" ht="12.0" customHeight="1">
      <c r="A965" s="82"/>
      <c r="B965" s="82"/>
    </row>
    <row r="966" ht="12.0" customHeight="1">
      <c r="A966" s="82"/>
      <c r="B966" s="82"/>
    </row>
    <row r="967" ht="12.0" customHeight="1">
      <c r="A967" s="82"/>
      <c r="B967" s="82"/>
    </row>
    <row r="968" ht="12.0" customHeight="1">
      <c r="A968" s="82"/>
      <c r="B968" s="82"/>
    </row>
    <row r="969" ht="12.0" customHeight="1">
      <c r="A969" s="82"/>
      <c r="B969" s="82"/>
    </row>
    <row r="970" ht="12.0" customHeight="1">
      <c r="A970" s="82"/>
      <c r="B970" s="82"/>
    </row>
    <row r="971" ht="12.0" customHeight="1">
      <c r="A971" s="82"/>
      <c r="B971" s="82"/>
    </row>
    <row r="972" ht="12.0" customHeight="1">
      <c r="A972" s="82"/>
      <c r="B972" s="82"/>
    </row>
    <row r="973" ht="12.0" customHeight="1">
      <c r="A973" s="82"/>
      <c r="B973" s="82"/>
    </row>
    <row r="974" ht="12.0" customHeight="1">
      <c r="A974" s="82"/>
      <c r="B974" s="82"/>
    </row>
    <row r="975" ht="12.0" customHeight="1">
      <c r="A975" s="82"/>
      <c r="B975" s="82"/>
    </row>
    <row r="976" ht="12.0" customHeight="1">
      <c r="A976" s="82"/>
      <c r="B976" s="82"/>
    </row>
    <row r="977" ht="12.0" customHeight="1">
      <c r="A977" s="82"/>
      <c r="B977" s="82"/>
    </row>
    <row r="978" ht="12.0" customHeight="1">
      <c r="A978" s="82"/>
      <c r="B978" s="82"/>
    </row>
    <row r="979" ht="12.0" customHeight="1">
      <c r="A979" s="82"/>
      <c r="B979" s="82"/>
    </row>
    <row r="980" ht="12.0" customHeight="1">
      <c r="A980" s="82"/>
      <c r="B980" s="82"/>
    </row>
    <row r="981" ht="12.0" customHeight="1">
      <c r="A981" s="82"/>
      <c r="B981" s="82"/>
    </row>
    <row r="982" ht="12.0" customHeight="1">
      <c r="A982" s="82"/>
      <c r="B982" s="82"/>
    </row>
    <row r="983" ht="12.0" customHeight="1">
      <c r="A983" s="82"/>
      <c r="B983" s="82"/>
    </row>
    <row r="984" ht="12.0" customHeight="1">
      <c r="A984" s="82"/>
      <c r="B984" s="82"/>
    </row>
    <row r="985" ht="12.0" customHeight="1">
      <c r="A985" s="82"/>
      <c r="B985" s="82"/>
    </row>
    <row r="986" ht="12.0" customHeight="1">
      <c r="A986" s="82"/>
      <c r="B986" s="82"/>
    </row>
    <row r="987" ht="12.0" customHeight="1">
      <c r="A987" s="82"/>
      <c r="B987" s="82"/>
    </row>
    <row r="988" ht="12.0" customHeight="1">
      <c r="A988" s="82"/>
      <c r="B988" s="82"/>
    </row>
    <row r="989" ht="12.0" customHeight="1">
      <c r="A989" s="82"/>
      <c r="B989" s="82"/>
    </row>
    <row r="990" ht="12.0" customHeight="1">
      <c r="A990" s="82"/>
      <c r="B990" s="82"/>
    </row>
    <row r="991" ht="12.0" customHeight="1">
      <c r="A991" s="82"/>
      <c r="B991" s="82"/>
    </row>
    <row r="992" ht="12.0" customHeight="1">
      <c r="A992" s="82"/>
      <c r="B992" s="82"/>
    </row>
    <row r="993" ht="12.0" customHeight="1">
      <c r="A993" s="82"/>
      <c r="B993" s="82"/>
    </row>
    <row r="994" ht="12.0" customHeight="1">
      <c r="A994" s="82"/>
      <c r="B994" s="82"/>
    </row>
    <row r="995" ht="12.0" customHeight="1">
      <c r="A995" s="82"/>
      <c r="B995" s="82"/>
    </row>
    <row r="996" ht="12.0" customHeight="1">
      <c r="A996" s="82"/>
      <c r="B996" s="82"/>
    </row>
    <row r="997" ht="12.0" customHeight="1">
      <c r="A997" s="82"/>
      <c r="B997" s="82"/>
    </row>
    <row r="998" ht="12.0" customHeight="1">
      <c r="A998" s="82"/>
      <c r="B998" s="82"/>
    </row>
    <row r="999" ht="12.0" customHeight="1">
      <c r="A999" s="82"/>
      <c r="B999" s="82"/>
    </row>
    <row r="1000" ht="12.0" customHeight="1">
      <c r="A1000" s="82"/>
      <c r="B1000" s="82"/>
    </row>
  </sheetData>
  <drawing r:id="rId1"/>
</worksheet>
</file>