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ell\"/>
    </mc:Choice>
  </mc:AlternateContent>
  <xr:revisionPtr revIDLastSave="0" documentId="13_ncr:1_{DBCAF0D5-1BC2-42EB-BB33-B785D87EAD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bit group" sheetId="1" r:id="rId1"/>
    <sheet name="Credit group" sheetId="3" r:id="rId2"/>
    <sheet name="Sheet2" sheetId="2" r:id="rId3"/>
    <sheet name="Улсын өр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2" i="4" l="1"/>
  <c r="B30" i="4"/>
  <c r="B29" i="4"/>
  <c r="B28" i="4"/>
  <c r="I7" i="4"/>
  <c r="B23" i="4"/>
  <c r="A24" i="4"/>
  <c r="B16" i="4"/>
  <c r="B24" i="4" s="1"/>
  <c r="E6" i="4"/>
  <c r="B22" i="4" s="1"/>
  <c r="B14" i="4"/>
  <c r="B21" i="4" s="1"/>
  <c r="B25" i="4" s="1"/>
  <c r="V406" i="1"/>
  <c r="V399" i="1"/>
  <c r="V396" i="1"/>
  <c r="V394" i="1"/>
  <c r="V390" i="1"/>
  <c r="V381" i="1"/>
  <c r="V366" i="1"/>
  <c r="V343" i="1"/>
  <c r="V337" i="1"/>
  <c r="V335" i="1"/>
  <c r="V321" i="1"/>
  <c r="V320" i="1"/>
  <c r="V319" i="1"/>
  <c r="V316" i="1"/>
  <c r="V271" i="1"/>
  <c r="V270" i="1"/>
  <c r="V266" i="1"/>
  <c r="V261" i="1"/>
  <c r="V250" i="1"/>
  <c r="V164" i="1"/>
  <c r="V25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3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2" i="1"/>
  <c r="E406" i="1"/>
  <c r="E356" i="1"/>
  <c r="E354" i="1"/>
  <c r="E344" i="1"/>
  <c r="E329" i="1"/>
  <c r="E327" i="1"/>
  <c r="E288" i="1"/>
  <c r="E213" i="1"/>
  <c r="E208" i="1"/>
  <c r="E202" i="1"/>
  <c r="E197" i="1"/>
  <c r="E196" i="1"/>
  <c r="E195" i="1"/>
  <c r="E189" i="1"/>
  <c r="E144" i="1"/>
  <c r="E141" i="1"/>
  <c r="E136" i="1"/>
  <c r="E129" i="1"/>
  <c r="E123" i="1"/>
  <c r="E78" i="1"/>
  <c r="E17" i="1"/>
  <c r="O15" i="1"/>
  <c r="O8" i="1"/>
  <c r="O27" i="1" s="1"/>
  <c r="J8" i="1"/>
  <c r="J27" i="1" s="1"/>
  <c r="F14" i="2"/>
  <c r="F7" i="2"/>
  <c r="F26" i="2" s="1"/>
  <c r="C7" i="2"/>
  <c r="C26" i="2" s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2" i="1"/>
  <c r="K5" i="1" s="1"/>
  <c r="D407" i="1"/>
  <c r="K8" i="1" l="1"/>
  <c r="K18" i="1"/>
  <c r="K19" i="1"/>
  <c r="K3" i="1"/>
  <c r="K25" i="1"/>
  <c r="K24" i="1"/>
  <c r="K23" i="1"/>
  <c r="K22" i="1"/>
  <c r="K21" i="1"/>
  <c r="K20" i="1"/>
  <c r="K17" i="1"/>
  <c r="K16" i="1"/>
  <c r="K11" i="1"/>
  <c r="K10" i="1"/>
  <c r="K7" i="1"/>
  <c r="K15" i="1"/>
  <c r="K13" i="1"/>
  <c r="K12" i="1"/>
  <c r="K9" i="1"/>
  <c r="K6" i="1"/>
  <c r="K4" i="1"/>
  <c r="K14" i="1"/>
</calcChain>
</file>

<file path=xl/sharedStrings.xml><?xml version="1.0" encoding="utf-8"?>
<sst xmlns="http://schemas.openxmlformats.org/spreadsheetml/2006/main" count="2609" uniqueCount="186">
  <si>
    <t>Дебет</t>
  </si>
  <si>
    <t xml:space="preserve">Кредит
</t>
  </si>
  <si>
    <t>Дүн</t>
  </si>
  <si>
    <t>100101 - Касс дахь мөнгө /Дэлгүүр/</t>
  </si>
  <si>
    <t>110102 - Соёлоогийн данс /406191289/</t>
  </si>
  <si>
    <t>110104 - Дэлгүүрийн ПОС /490015688/</t>
  </si>
  <si>
    <t>120101 - Дансны авлага</t>
  </si>
  <si>
    <t>310101 - Дансны өглөг</t>
  </si>
  <si>
    <t>310601 - НӨАТ - ын өглөг</t>
  </si>
  <si>
    <t>311301 - НХАТ - ын өглөг</t>
  </si>
  <si>
    <t>510101 - Борлуулалтын орлого</t>
  </si>
  <si>
    <t>100102 - Касс дахь мөнгө /Gold's/</t>
  </si>
  <si>
    <t>110105 - Gold's данс /406150540/</t>
  </si>
  <si>
    <t>100103 - Касс дахь мөнгө</t>
  </si>
  <si>
    <t>110101 - Үндсэн данс /417035100/</t>
  </si>
  <si>
    <t>110103 - Дэлгүүрийн данс /406150539/</t>
  </si>
  <si>
    <t>110107 - ХТ данс /406150538/</t>
  </si>
  <si>
    <t>120105 - Хувь хүнээс авах авлага</t>
  </si>
  <si>
    <t>120301 - НДШ - ийн авлага</t>
  </si>
  <si>
    <t>120601 - Ажиллагчдаас авах авлага</t>
  </si>
  <si>
    <t>311101 - Бусад богино хугацаат өр төлбөр</t>
  </si>
  <si>
    <t>340104 - Бусад урт хугацаат өр төлбөр</t>
  </si>
  <si>
    <t>510400 - Бусад орлого</t>
  </si>
  <si>
    <t>110108 - Картын данс /432018142/</t>
  </si>
  <si>
    <t>110109 - ХТ Данс 2 /406172451/</t>
  </si>
  <si>
    <t>110201 - Үндсэн данс EUR /432017133/</t>
  </si>
  <si>
    <t>110106 - Gold's ПОС /490029281/</t>
  </si>
  <si>
    <t>310102 - Дансны өглөг /Евро/</t>
  </si>
  <si>
    <t>850101 - Ханшийн зөрүүний бодит олз</t>
  </si>
  <si>
    <t>850201 - Ханшийн зөрүүний бодит бус олз</t>
  </si>
  <si>
    <t>110202 - Капитрон EUR</t>
  </si>
  <si>
    <t>110110 - Харилцах</t>
  </si>
  <si>
    <t>120106 - Бусад авлага</t>
  </si>
  <si>
    <t>120102 - Дансны авлага /Евро/</t>
  </si>
  <si>
    <t>120103 - Дансны авлага /Доллар/</t>
  </si>
  <si>
    <t>120201 - НӨАТ - ын авлага</t>
  </si>
  <si>
    <t>180200 - Татан авалтын нэгтгэл данс</t>
  </si>
  <si>
    <t>180201 - Татан авалтын түр данс</t>
  </si>
  <si>
    <t>120401 - ААНОАТ - ын авлага</t>
  </si>
  <si>
    <t>910101 - Орлогын татварын зардал</t>
  </si>
  <si>
    <t>610101 - Борлуулсан бүтээгдэхүүний өртөг</t>
  </si>
  <si>
    <t>120604 - Цалингийн урьдчилгаа</t>
  </si>
  <si>
    <t>150101 - Бараа материал</t>
  </si>
  <si>
    <t>610201 - Өртгийн зөрүү</t>
  </si>
  <si>
    <t>200301 - Машин, тоног төхөөрөмж</t>
  </si>
  <si>
    <t>200501 - Тавилга эд хогшил</t>
  </si>
  <si>
    <t>200601 - Компьютер, бусад хэрэгсэл</t>
  </si>
  <si>
    <t>210201 - Компьютерийн программ хангамж</t>
  </si>
  <si>
    <t>310201 - Цалингийн өглөг</t>
  </si>
  <si>
    <t>310401 - ХХОАТ - ын өглөг</t>
  </si>
  <si>
    <t>310501 - НДШ - ийн өглөг</t>
  </si>
  <si>
    <t>310301 - ААНОАТ - ын өглөг</t>
  </si>
  <si>
    <t>320201 - Урьдчилж олсон орлого</t>
  </si>
  <si>
    <t>350101 - Хойшлогдсон татварын өглөг</t>
  </si>
  <si>
    <t>430101 - Тайлант үеийн хуримтлагдсан ашиг</t>
  </si>
  <si>
    <t>920101 - Орлого зардлын нэгдсэн данс</t>
  </si>
  <si>
    <t>520101 - Борлуулалтын хөнгөлөлт</t>
  </si>
  <si>
    <t>520201 - Борлуулалтын буцаалт</t>
  </si>
  <si>
    <t>700101 - Ажилчдын цалингийн зардал</t>
  </si>
  <si>
    <t>700201 - Аж ахуйн нэгжээс төлсөн НДШ-ийн зардал</t>
  </si>
  <si>
    <t>700301 - Албан татвар, төлбөр, хураамжийн зардал</t>
  </si>
  <si>
    <t>700601 - Шуудан холбооны зардал</t>
  </si>
  <si>
    <t>700701 - Мэргэжлийн үйлчилгээний зардал</t>
  </si>
  <si>
    <t>700801 - Сургалтын  зардал</t>
  </si>
  <si>
    <t>700901 - Сонин сэтгүүл захиалгын  зардал</t>
  </si>
  <si>
    <t>701101 - Ашиглалтын зардал</t>
  </si>
  <si>
    <t>701201 - Засварын зардал</t>
  </si>
  <si>
    <t>701301 - Элэгдэл, хорогдлын зардал</t>
  </si>
  <si>
    <t>201301 - Машин, тоног төхөөрөмж хуримтлагдсан элэгдэл</t>
  </si>
  <si>
    <t>201401 - Тээврийн хэрэгсэл хуримтлагдсан элэгдэл</t>
  </si>
  <si>
    <t>201501 - Тавилга эд хогшил хуримтлагдсан элэгдэл</t>
  </si>
  <si>
    <t>201601 - Компьютер, бусад хэрэгсэл хуримтлагдсан элэгдэл</t>
  </si>
  <si>
    <t>701701 - Тээврийн зардал</t>
  </si>
  <si>
    <t>701801 - Шатахууны зардал</t>
  </si>
  <si>
    <t>701802 - Масло тосны зардал</t>
  </si>
  <si>
    <t>701901 - Хүлээн авалтын зардал</t>
  </si>
  <si>
    <t>702001 - Зар сурталчилгааны зардал</t>
  </si>
  <si>
    <t>702101 - Хангамжын материалын зардал</t>
  </si>
  <si>
    <t>702201 - Хүүгийн зардал</t>
  </si>
  <si>
    <t>702301 - Бүтээгдэхүүн хөгжүүлэлтийн зардал</t>
  </si>
  <si>
    <t>702401 - Бага үнэтэй түргэн элэгдэх зүйлсийн зардал</t>
  </si>
  <si>
    <t>702701 - Банкны шимтгэлийн зардал</t>
  </si>
  <si>
    <t>702801 - Бусад зардал</t>
  </si>
  <si>
    <t>703201 - АТБӨЯТХ - ийн татварын зардал</t>
  </si>
  <si>
    <t>703501 - ХЧТА тэтгэмжийн зардал</t>
  </si>
  <si>
    <t>710301 - Албан татвар, төлбөр, хураамжийн зардал</t>
  </si>
  <si>
    <t>710601 - Шуудан холбооны зардал</t>
  </si>
  <si>
    <t>710701 - Мэргэжлийн үйлчилгээний зардал</t>
  </si>
  <si>
    <t>711101 - Ашиглалтын зардал</t>
  </si>
  <si>
    <t>711201 - Засварын зардал</t>
  </si>
  <si>
    <t>711401 - Түрээсийн зардал</t>
  </si>
  <si>
    <t>711601 - Цэвэрлэгээ үйлчилгээний зардал</t>
  </si>
  <si>
    <t>711701 - Тээврийн зардал</t>
  </si>
  <si>
    <t>711801 - Шатахууны зардал</t>
  </si>
  <si>
    <t>711901 - Хүлээн авалтын зардал</t>
  </si>
  <si>
    <t>712001 - Зар сурталчилгааны зардал</t>
  </si>
  <si>
    <t>712101 - Хангамжын материалын зардал</t>
  </si>
  <si>
    <t>712301 - Бусдаар гүйцэтгүүлсэн ажил үйлчилгээний зардал</t>
  </si>
  <si>
    <t>712401 - Бага үнэтэй түргэн элэгдэх зүйлсийн зардал</t>
  </si>
  <si>
    <t>712601 - Бусад зардал</t>
  </si>
  <si>
    <t>870601 - Алданги, торгуулийн зардал</t>
  </si>
  <si>
    <t>870901 - Баримтаар нотлогдохгүй байгаа зардал</t>
  </si>
  <si>
    <t>870902 - Дотоод хэрэглээний зардал</t>
  </si>
  <si>
    <t>870903 - Баримтаар нотлогдохгүй байгаа ханшийн зөрүүний гарз</t>
  </si>
  <si>
    <t>880101 - Ханшийн зөрүүний бодит гарз</t>
  </si>
  <si>
    <t>880201 - Ханшийн зөрүүний бодит бус гарз</t>
  </si>
  <si>
    <t>Дансны нэр</t>
  </si>
  <si>
    <t>2023.01.01</t>
  </si>
  <si>
    <t>Нэмэгдсэн</t>
  </si>
  <si>
    <t>Хасагдсан</t>
  </si>
  <si>
    <t>2024.12.31</t>
  </si>
  <si>
    <t>Бэлэн мөнгө</t>
  </si>
  <si>
    <t>10</t>
  </si>
  <si>
    <t>Харилцах дахь мөнгө</t>
  </si>
  <si>
    <t>11</t>
  </si>
  <si>
    <t>Авлага</t>
  </si>
  <si>
    <t>12</t>
  </si>
  <si>
    <t>Бараа</t>
  </si>
  <si>
    <t>15</t>
  </si>
  <si>
    <t>Татан авалт</t>
  </si>
  <si>
    <t>18</t>
  </si>
  <si>
    <t>Үндсэн хөрөнгө</t>
  </si>
  <si>
    <t>20</t>
  </si>
  <si>
    <t>Биет бус хөрөнгө</t>
  </si>
  <si>
    <t>21</t>
  </si>
  <si>
    <t>Өглөг</t>
  </si>
  <si>
    <t>31</t>
  </si>
  <si>
    <t>УООрлого</t>
  </si>
  <si>
    <t>32</t>
  </si>
  <si>
    <t>Урт хугацаат өр</t>
  </si>
  <si>
    <t>34</t>
  </si>
  <si>
    <t>Хойшлогдсон татварын өр</t>
  </si>
  <si>
    <t>35</t>
  </si>
  <si>
    <t>Эзний өмч</t>
  </si>
  <si>
    <t>41</t>
  </si>
  <si>
    <t>Хур ашиг /-алдагдал/</t>
  </si>
  <si>
    <t>43</t>
  </si>
  <si>
    <t>Борлуулалт</t>
  </si>
  <si>
    <t>51</t>
  </si>
  <si>
    <t>Борлуулалтын хөнгөлөлт</t>
  </si>
  <si>
    <t>52</t>
  </si>
  <si>
    <t>ББӨ</t>
  </si>
  <si>
    <t>61</t>
  </si>
  <si>
    <t>Зардал</t>
  </si>
  <si>
    <t>70</t>
  </si>
  <si>
    <t>71</t>
  </si>
  <si>
    <t>Ханшийн ашиг</t>
  </si>
  <si>
    <t>85</t>
  </si>
  <si>
    <t>Хасагдахгүй зардал</t>
  </si>
  <si>
    <t>87</t>
  </si>
  <si>
    <t>Ханшийн алдагдал</t>
  </si>
  <si>
    <t>88</t>
  </si>
  <si>
    <t>Төлөх ААН-н татвар</t>
  </si>
  <si>
    <t>91</t>
  </si>
  <si>
    <t>ОЗНД</t>
  </si>
  <si>
    <t>92</t>
  </si>
  <si>
    <t>Кредит</t>
  </si>
  <si>
    <t>НӨАТ</t>
  </si>
  <si>
    <t>2024-03</t>
  </si>
  <si>
    <t>2024-04</t>
  </si>
  <si>
    <t>2024-06</t>
  </si>
  <si>
    <t>2024-09</t>
  </si>
  <si>
    <t>Суутган</t>
  </si>
  <si>
    <t>2024-03-р улирал</t>
  </si>
  <si>
    <t>2024-10</t>
  </si>
  <si>
    <t>2024-11</t>
  </si>
  <si>
    <t>2024-12</t>
  </si>
  <si>
    <t>2024-04-р улирал</t>
  </si>
  <si>
    <t>2025-01</t>
  </si>
  <si>
    <t>2025-02</t>
  </si>
  <si>
    <t>2025-03</t>
  </si>
  <si>
    <t>2025-01-р улирал</t>
  </si>
  <si>
    <t>2025-04</t>
  </si>
  <si>
    <t>SGC</t>
  </si>
  <si>
    <t>2024-01-р улирал</t>
  </si>
  <si>
    <t>2024-02-р улирал</t>
  </si>
  <si>
    <t>546,023.91 </t>
  </si>
  <si>
    <t>НДШ</t>
  </si>
  <si>
    <t>627,338.92 </t>
  </si>
  <si>
    <t>ХХБ зээл</t>
  </si>
  <si>
    <t xml:space="preserve">Өр төлбөр </t>
  </si>
  <si>
    <t>НӨАТ-н өр</t>
  </si>
  <si>
    <t>НДШ-н өр</t>
  </si>
  <si>
    <t>Повернутрэйшн</t>
  </si>
  <si>
    <t>ДҮН</t>
  </si>
  <si>
    <t>НИЙТ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</si>
</sst>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12121"/>
      <name val="Arial"/>
      <family val="2"/>
    </font>
  </fonts>
  <fills count="5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4EDA68"/>
      </patternFill>
    </fill>
    <fill>
      <patternFill patternType="solid">
        <fgColor rgb="FFC3E6D3"/>
      </patternFill>
    </fill>
    <fill>
      <patternFill patternType="solid">
        <fgColor rgb="FFC2EB88"/>
      </patternFill>
    </fill>
    <fill>
      <patternFill patternType="solid">
        <fgColor rgb="FFB6CCB2"/>
      </patternFill>
    </fill>
    <fill>
      <patternFill patternType="solid">
        <fgColor rgb="FFA93F85"/>
      </patternFill>
    </fill>
    <fill>
      <patternFill patternType="solid">
        <fgColor rgb="FFF5E759"/>
      </patternFill>
    </fill>
    <fill>
      <patternFill patternType="solid">
        <fgColor rgb="FFB102A2"/>
      </patternFill>
    </fill>
    <fill>
      <patternFill patternType="solid">
        <fgColor rgb="FFD067F2"/>
      </patternFill>
    </fill>
    <fill>
      <patternFill patternType="solid">
        <fgColor rgb="FFEFED3A"/>
      </patternFill>
    </fill>
    <fill>
      <patternFill patternType="solid">
        <fgColor rgb="FF8460B7"/>
      </patternFill>
    </fill>
    <fill>
      <patternFill patternType="solid">
        <fgColor rgb="FFD9F0B3"/>
      </patternFill>
    </fill>
    <fill>
      <patternFill patternType="solid">
        <fgColor rgb="FFEE3B2C"/>
      </patternFill>
    </fill>
    <fill>
      <patternFill patternType="solid">
        <fgColor rgb="FFE38EBA"/>
      </patternFill>
    </fill>
    <fill>
      <patternFill patternType="solid">
        <fgColor rgb="FF5E38E0"/>
      </patternFill>
    </fill>
    <fill>
      <patternFill patternType="solid">
        <fgColor rgb="FF5C99F8"/>
      </patternFill>
    </fill>
    <fill>
      <patternFill patternType="solid">
        <fgColor rgb="FFCC5A20"/>
      </patternFill>
    </fill>
    <fill>
      <patternFill patternType="solid">
        <fgColor rgb="FF31F9BF"/>
      </patternFill>
    </fill>
    <fill>
      <patternFill patternType="solid">
        <fgColor rgb="FF0711F2"/>
      </patternFill>
    </fill>
    <fill>
      <patternFill patternType="solid">
        <fgColor rgb="FF7E2783"/>
      </patternFill>
    </fill>
    <fill>
      <patternFill patternType="solid">
        <fgColor rgb="FFB678E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B2162"/>
      </patternFill>
    </fill>
    <fill>
      <patternFill patternType="solid">
        <fgColor rgb="FFD2FE7D"/>
      </patternFill>
    </fill>
    <fill>
      <patternFill patternType="solid">
        <fgColor rgb="FF0EC783"/>
      </patternFill>
    </fill>
    <fill>
      <patternFill patternType="solid">
        <fgColor rgb="FF5CFC3B"/>
      </patternFill>
    </fill>
    <fill>
      <patternFill patternType="solid">
        <fgColor rgb="FFA5724B"/>
      </patternFill>
    </fill>
    <fill>
      <patternFill patternType="solid">
        <fgColor rgb="FFD4D8E8"/>
      </patternFill>
    </fill>
    <fill>
      <patternFill patternType="solid">
        <fgColor rgb="FFD04AD5"/>
      </patternFill>
    </fill>
    <fill>
      <patternFill patternType="solid">
        <fgColor rgb="FFAD6ACE"/>
      </patternFill>
    </fill>
    <fill>
      <patternFill patternType="solid">
        <fgColor rgb="FF56F8F9"/>
      </patternFill>
    </fill>
    <fill>
      <patternFill patternType="solid">
        <fgColor rgb="FF0E34FB"/>
      </patternFill>
    </fill>
    <fill>
      <patternFill patternType="solid">
        <fgColor rgb="FF1F01CD"/>
      </patternFill>
    </fill>
    <fill>
      <patternFill patternType="solid">
        <fgColor rgb="FF57AA9C"/>
      </patternFill>
    </fill>
    <fill>
      <patternFill patternType="solid">
        <fgColor rgb="FFD42042"/>
      </patternFill>
    </fill>
    <fill>
      <patternFill patternType="solid">
        <fgColor rgb="FF56E794"/>
      </patternFill>
    </fill>
    <fill>
      <patternFill patternType="solid">
        <fgColor rgb="FF6E9625"/>
      </patternFill>
    </fill>
    <fill>
      <patternFill patternType="solid">
        <fgColor rgb="FF76997C"/>
      </patternFill>
    </fill>
    <fill>
      <patternFill patternType="solid">
        <fgColor rgb="FFBECF1C"/>
      </patternFill>
    </fill>
    <fill>
      <patternFill patternType="solid">
        <fgColor rgb="FF81D1E3"/>
      </patternFill>
    </fill>
    <fill>
      <patternFill patternType="solid">
        <fgColor rgb="FF7D3EC0"/>
      </patternFill>
    </fill>
    <fill>
      <patternFill patternType="solid">
        <fgColor rgb="FFFD5954"/>
      </patternFill>
    </fill>
    <fill>
      <patternFill patternType="solid">
        <fgColor rgb="FF7F4431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2">
    <xf numFmtId="0" fontId="0" fillId="0" borderId="0" xfId="0"/>
    <xf numFmtId="0" fontId="1" fillId="0" borderId="1" xfId="0" applyFont="1" applyBorder="1" applyAlignment="1">
      <alignment horizontal="center" vertical="top"/>
    </xf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0" fontId="0" fillId="0" borderId="1" xfId="0" applyBorder="1"/>
    <xf numFmtId="43" fontId="0" fillId="2" borderId="1" xfId="1" applyFont="1" applyFill="1" applyBorder="1"/>
    <xf numFmtId="43" fontId="0" fillId="0" borderId="1" xfId="1" applyFont="1" applyBorder="1"/>
    <xf numFmtId="43" fontId="0" fillId="3" borderId="1" xfId="1" applyFont="1" applyFill="1" applyBorder="1"/>
    <xf numFmtId="43" fontId="0" fillId="4" borderId="1" xfId="1" applyFont="1" applyFill="1" applyBorder="1"/>
    <xf numFmtId="0" fontId="3" fillId="0" borderId="1" xfId="0" applyFont="1" applyBorder="1" applyAlignment="1">
      <alignment horizontal="center" vertical="top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43" fontId="0" fillId="5" borderId="0" xfId="1" applyFont="1" applyFill="1"/>
    <xf numFmtId="0" fontId="0" fillId="25" borderId="0" xfId="0" applyFill="1"/>
    <xf numFmtId="43" fontId="0" fillId="25" borderId="0" xfId="1" applyFont="1" applyFill="1"/>
    <xf numFmtId="43" fontId="0" fillId="6" borderId="0" xfId="1" applyFont="1" applyFill="1"/>
    <xf numFmtId="43" fontId="3" fillId="0" borderId="0" xfId="1" applyFont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43" fontId="0" fillId="0" borderId="0" xfId="0" applyNumberFormat="1"/>
    <xf numFmtId="43" fontId="0" fillId="7" borderId="0" xfId="1" applyFont="1" applyFill="1"/>
    <xf numFmtId="43" fontId="0" fillId="8" borderId="0" xfId="1" applyFont="1" applyFill="1"/>
    <xf numFmtId="43" fontId="0" fillId="9" borderId="0" xfId="1" applyFont="1" applyFill="1"/>
    <xf numFmtId="43" fontId="0" fillId="10" borderId="0" xfId="1" applyFont="1" applyFill="1"/>
    <xf numFmtId="43" fontId="0" fillId="11" borderId="0" xfId="1" applyFont="1" applyFill="1"/>
    <xf numFmtId="43" fontId="0" fillId="12" borderId="0" xfId="1" applyFont="1" applyFill="1"/>
    <xf numFmtId="43" fontId="0" fillId="13" borderId="0" xfId="1" applyFont="1" applyFill="1"/>
    <xf numFmtId="43" fontId="0" fillId="14" borderId="0" xfId="1" applyFont="1" applyFill="1"/>
    <xf numFmtId="43" fontId="0" fillId="15" borderId="0" xfId="1" applyFont="1" applyFill="1"/>
    <xf numFmtId="43" fontId="0" fillId="16" borderId="0" xfId="1" applyFont="1" applyFill="1"/>
    <xf numFmtId="43" fontId="0" fillId="17" borderId="0" xfId="1" applyFont="1" applyFill="1"/>
    <xf numFmtId="43" fontId="0" fillId="18" borderId="0" xfId="1" applyFont="1" applyFill="1"/>
    <xf numFmtId="43" fontId="0" fillId="19" borderId="0" xfId="1" applyFont="1" applyFill="1"/>
    <xf numFmtId="43" fontId="0" fillId="20" borderId="0" xfId="1" applyFont="1" applyFill="1"/>
    <xf numFmtId="43" fontId="0" fillId="21" borderId="0" xfId="1" applyFont="1" applyFill="1"/>
    <xf numFmtId="43" fontId="0" fillId="22" borderId="0" xfId="1" applyFont="1" applyFill="1"/>
    <xf numFmtId="43" fontId="0" fillId="23" borderId="0" xfId="1" applyFont="1" applyFill="1"/>
    <xf numFmtId="43" fontId="0" fillId="24" borderId="0" xfId="1" applyFont="1" applyFill="1"/>
    <xf numFmtId="43" fontId="0" fillId="26" borderId="0" xfId="1" applyFont="1" applyFill="1"/>
    <xf numFmtId="43" fontId="0" fillId="27" borderId="0" xfId="1" applyFont="1" applyFill="1"/>
    <xf numFmtId="43" fontId="0" fillId="28" borderId="0" xfId="1" applyFont="1" applyFill="1"/>
    <xf numFmtId="43" fontId="0" fillId="29" borderId="0" xfId="1" applyFont="1" applyFill="1"/>
    <xf numFmtId="43" fontId="0" fillId="30" borderId="0" xfId="1" applyFont="1" applyFill="1"/>
    <xf numFmtId="43" fontId="0" fillId="31" borderId="0" xfId="1" applyFont="1" applyFill="1"/>
    <xf numFmtId="43" fontId="0" fillId="32" borderId="0" xfId="1" applyFont="1" applyFill="1"/>
    <xf numFmtId="43" fontId="0" fillId="33" borderId="0" xfId="1" applyFont="1" applyFill="1"/>
    <xf numFmtId="43" fontId="0" fillId="34" borderId="0" xfId="1" applyFont="1" applyFill="1"/>
    <xf numFmtId="0" fontId="0" fillId="47" borderId="1" xfId="0" applyFill="1" applyBorder="1"/>
    <xf numFmtId="0" fontId="0" fillId="48" borderId="1" xfId="0" applyFill="1" applyBorder="1"/>
    <xf numFmtId="0" fontId="0" fillId="49" borderId="1" xfId="0" applyFill="1" applyBorder="1"/>
    <xf numFmtId="43" fontId="0" fillId="35" borderId="0" xfId="1" applyFont="1" applyFill="1"/>
    <xf numFmtId="43" fontId="0" fillId="36" borderId="0" xfId="1" applyFont="1" applyFill="1"/>
    <xf numFmtId="43" fontId="0" fillId="37" borderId="0" xfId="1" applyFont="1" applyFill="1"/>
    <xf numFmtId="43" fontId="0" fillId="38" borderId="0" xfId="1" applyFont="1" applyFill="1"/>
    <xf numFmtId="43" fontId="0" fillId="39" borderId="0" xfId="1" applyFont="1" applyFill="1"/>
    <xf numFmtId="43" fontId="0" fillId="40" borderId="0" xfId="1" applyFont="1" applyFill="1"/>
    <xf numFmtId="43" fontId="0" fillId="41" borderId="0" xfId="1" applyFont="1" applyFill="1"/>
    <xf numFmtId="43" fontId="0" fillId="42" borderId="0" xfId="1" applyFont="1" applyFill="1"/>
    <xf numFmtId="43" fontId="0" fillId="43" borderId="0" xfId="1" applyFont="1" applyFill="1"/>
    <xf numFmtId="43" fontId="0" fillId="44" borderId="0" xfId="1" applyFont="1" applyFill="1"/>
    <xf numFmtId="43" fontId="0" fillId="45" borderId="0" xfId="1" applyFont="1" applyFill="1"/>
    <xf numFmtId="43" fontId="0" fillId="46" borderId="0" xfId="1" applyFont="1" applyFill="1"/>
    <xf numFmtId="4" fontId="4" fillId="0" borderId="1" xfId="0" applyNumberFormat="1" applyFont="1" applyBorder="1"/>
    <xf numFmtId="4" fontId="0" fillId="0" borderId="1" xfId="0" applyNumberFormat="1" applyBorder="1"/>
    <xf numFmtId="43" fontId="2" fillId="0" borderId="1" xfId="1" applyFont="1" applyBorder="1"/>
    <xf numFmtId="43" fontId="2" fillId="0" borderId="0" xfId="1" applyFont="1"/>
    <xf numFmtId="0" fontId="4" fillId="0" borderId="1" xfId="0" applyFont="1" applyBorder="1" applyAlignment="1">
      <alignment horizontal="right"/>
    </xf>
    <xf numFmtId="4" fontId="4" fillId="0" borderId="1" xfId="0" applyNumberFormat="1" applyFont="1" applyBorder="1" applyAlignment="1">
      <alignment horizontal="right"/>
    </xf>
    <xf numFmtId="0" fontId="3" fillId="50" borderId="1" xfId="0" applyFont="1" applyFill="1" applyBorder="1"/>
    <xf numFmtId="4" fontId="3" fillId="50" borderId="1" xfId="0" applyNumberFormat="1" applyFont="1" applyFill="1" applyBorder="1"/>
    <xf numFmtId="43" fontId="3" fillId="50" borderId="1" xfId="0" applyNumberFormat="1" applyFont="1" applyFill="1" applyBorder="1"/>
    <xf numFmtId="0" fontId="0" fillId="50" borderId="1" xfId="0" applyFill="1" applyBorder="1"/>
    <xf numFmtId="4" fontId="0" fillId="50" borderId="1" xfId="0" applyNumberFormat="1" applyFill="1" applyBorder="1"/>
    <xf numFmtId="43" fontId="0" fillId="50" borderId="1" xfId="0" applyNumberFormat="1" applyFill="1" applyBorder="1"/>
    <xf numFmtId="4" fontId="0" fillId="47" borderId="1" xfId="0" applyNumberForma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7"/>
  <sheetViews>
    <sheetView tabSelected="1" topLeftCell="A17" workbookViewId="0">
      <selection activeCell="C25" sqref="C25"/>
    </sheetView>
  </sheetViews>
  <sheetFormatPr defaultRowHeight="15" x14ac:dyDescent="0.25"/>
  <cols>
    <col min="2" max="3" width="61" bestFit="1" customWidth="1"/>
    <col min="4" max="4" width="18" style="3" bestFit="1" customWidth="1"/>
    <col min="5" max="5" width="18" bestFit="1" customWidth="1"/>
    <col min="8" max="8" width="25.28515625" bestFit="1" customWidth="1"/>
    <col min="9" max="9" width="3" bestFit="1" customWidth="1"/>
    <col min="10" max="10" width="16.85546875" bestFit="1" customWidth="1"/>
    <col min="11" max="11" width="18" bestFit="1" customWidth="1"/>
    <col min="12" max="13" width="18" hidden="1" customWidth="1"/>
    <col min="14" max="14" width="18" customWidth="1"/>
    <col min="15" max="15" width="16.85546875" bestFit="1" customWidth="1"/>
    <col min="19" max="19" width="35" customWidth="1"/>
    <col min="20" max="20" width="30.7109375" customWidth="1"/>
    <col min="21" max="21" width="16.85546875" style="3" bestFit="1" customWidth="1"/>
    <col min="22" max="22" width="18" bestFit="1" customWidth="1"/>
  </cols>
  <sheetData>
    <row r="1" spans="1:21" x14ac:dyDescent="0.25">
      <c r="B1" s="9" t="s">
        <v>0</v>
      </c>
      <c r="C1" s="1" t="s">
        <v>1</v>
      </c>
      <c r="D1" s="2" t="s">
        <v>2</v>
      </c>
      <c r="S1" s="9" t="s">
        <v>156</v>
      </c>
      <c r="T1" s="1" t="s">
        <v>0</v>
      </c>
      <c r="U1" s="2" t="s">
        <v>2</v>
      </c>
    </row>
    <row r="2" spans="1:21" x14ac:dyDescent="0.25">
      <c r="A2" t="str">
        <f>LEFT(B2,2)</f>
        <v>10</v>
      </c>
      <c r="B2" s="10" t="s">
        <v>3</v>
      </c>
      <c r="C2" t="s">
        <v>4</v>
      </c>
      <c r="D2" s="3">
        <v>1259500</v>
      </c>
      <c r="F2" t="s">
        <v>112</v>
      </c>
      <c r="H2" s="4" t="s">
        <v>106</v>
      </c>
      <c r="I2" s="4"/>
      <c r="J2" s="5" t="s">
        <v>107</v>
      </c>
      <c r="K2" s="5" t="s">
        <v>0</v>
      </c>
      <c r="L2" s="6" t="s">
        <v>108</v>
      </c>
      <c r="M2" s="6" t="s">
        <v>109</v>
      </c>
      <c r="N2" s="5" t="s">
        <v>156</v>
      </c>
      <c r="O2" s="7" t="s">
        <v>110</v>
      </c>
      <c r="R2" t="str">
        <f>LEFT(S2,2)</f>
        <v>10</v>
      </c>
      <c r="S2" s="35" t="s">
        <v>3</v>
      </c>
      <c r="T2" t="s">
        <v>14</v>
      </c>
      <c r="U2" s="3">
        <v>22153869.25</v>
      </c>
    </row>
    <row r="3" spans="1:21" x14ac:dyDescent="0.25">
      <c r="A3" t="str">
        <f t="shared" ref="A3:A66" si="0">LEFT(B3,2)</f>
        <v>10</v>
      </c>
      <c r="B3" s="10" t="s">
        <v>3</v>
      </c>
      <c r="C3" t="s">
        <v>5</v>
      </c>
      <c r="D3" s="3">
        <v>205000</v>
      </c>
      <c r="F3" t="s">
        <v>114</v>
      </c>
      <c r="H3" s="4" t="s">
        <v>111</v>
      </c>
      <c r="I3" s="84" t="s">
        <v>112</v>
      </c>
      <c r="J3" s="5">
        <v>0</v>
      </c>
      <c r="K3" s="30">
        <f t="shared" ref="K3:K25" si="1">SUMIFS(D:D,A:A,I3)</f>
        <v>1699979596.49</v>
      </c>
      <c r="L3" s="6">
        <v>1699979596.49</v>
      </c>
      <c r="M3" s="6">
        <v>1699771096.49</v>
      </c>
      <c r="N3" s="75">
        <f>SUMIFS(U:U,R:R,I3)</f>
        <v>1699771096.49</v>
      </c>
      <c r="O3" s="7">
        <v>208500</v>
      </c>
      <c r="R3" t="str">
        <f t="shared" ref="R3:R66" si="2">LEFT(S3,2)</f>
        <v>10</v>
      </c>
      <c r="S3" s="35" t="s">
        <v>3</v>
      </c>
      <c r="T3" t="s">
        <v>15</v>
      </c>
      <c r="U3" s="3">
        <v>619590830.83000004</v>
      </c>
    </row>
    <row r="4" spans="1:21" x14ac:dyDescent="0.25">
      <c r="A4" t="str">
        <f t="shared" si="0"/>
        <v>10</v>
      </c>
      <c r="B4" s="10" t="s">
        <v>3</v>
      </c>
      <c r="C4" t="s">
        <v>6</v>
      </c>
      <c r="D4" s="3">
        <v>224000</v>
      </c>
      <c r="F4" t="s">
        <v>116</v>
      </c>
      <c r="H4" s="4" t="s">
        <v>113</v>
      </c>
      <c r="I4" s="84" t="s">
        <v>114</v>
      </c>
      <c r="J4" s="5">
        <v>73109041.719999999</v>
      </c>
      <c r="K4" s="32">
        <f t="shared" si="1"/>
        <v>10247477417.830002</v>
      </c>
      <c r="L4" s="6">
        <v>10247477417.830002</v>
      </c>
      <c r="M4" s="6">
        <v>10318865515.09</v>
      </c>
      <c r="N4" s="76">
        <f t="shared" ref="N4:N25" si="3">SUMIFS(U:U,R:R,I4)</f>
        <v>10318865515.09</v>
      </c>
      <c r="O4" s="7">
        <v>1720944.46</v>
      </c>
      <c r="R4" t="str">
        <f t="shared" si="2"/>
        <v>10</v>
      </c>
      <c r="S4" s="35" t="s">
        <v>3</v>
      </c>
      <c r="T4" t="s">
        <v>5</v>
      </c>
      <c r="U4" s="3">
        <v>285698763.99000001</v>
      </c>
    </row>
    <row r="5" spans="1:21" x14ac:dyDescent="0.25">
      <c r="A5" t="str">
        <f t="shared" si="0"/>
        <v>10</v>
      </c>
      <c r="B5" s="10" t="s">
        <v>3</v>
      </c>
      <c r="C5" t="s">
        <v>7</v>
      </c>
      <c r="D5" s="3">
        <v>7364500</v>
      </c>
      <c r="F5" t="s">
        <v>118</v>
      </c>
      <c r="H5" s="4" t="s">
        <v>115</v>
      </c>
      <c r="I5" s="84" t="s">
        <v>116</v>
      </c>
      <c r="J5" s="8">
        <v>673127084.69999993</v>
      </c>
      <c r="K5" s="33">
        <f>SUMIFS(D:D,A:A,I5)</f>
        <v>3763519578.499999</v>
      </c>
      <c r="L5" s="6">
        <v>3763519578.5</v>
      </c>
      <c r="M5" s="6">
        <v>3752537351.8699999</v>
      </c>
      <c r="N5" s="77">
        <f t="shared" si="3"/>
        <v>3752537351.8700004</v>
      </c>
      <c r="O5" s="8">
        <v>684109311.32999992</v>
      </c>
      <c r="R5" t="str">
        <f t="shared" si="2"/>
        <v>10</v>
      </c>
      <c r="S5" s="35" t="s">
        <v>3</v>
      </c>
      <c r="T5" t="s">
        <v>26</v>
      </c>
      <c r="U5" s="3">
        <v>0.02</v>
      </c>
    </row>
    <row r="6" spans="1:21" x14ac:dyDescent="0.25">
      <c r="A6" t="str">
        <f t="shared" si="0"/>
        <v>10</v>
      </c>
      <c r="B6" s="10" t="s">
        <v>3</v>
      </c>
      <c r="C6" t="s">
        <v>8</v>
      </c>
      <c r="D6" s="3">
        <v>80912641.629999995</v>
      </c>
      <c r="F6" t="s">
        <v>120</v>
      </c>
      <c r="H6" s="4" t="s">
        <v>117</v>
      </c>
      <c r="I6" s="84" t="s">
        <v>118</v>
      </c>
      <c r="J6" s="8">
        <v>703598939.54999995</v>
      </c>
      <c r="K6" s="57">
        <f t="shared" si="1"/>
        <v>2331837442.9400001</v>
      </c>
      <c r="L6" s="6">
        <v>2331837442.9400001</v>
      </c>
      <c r="M6" s="6">
        <v>2686836366.0300002</v>
      </c>
      <c r="N6" s="78">
        <f t="shared" si="3"/>
        <v>2686836366.0299997</v>
      </c>
      <c r="O6" s="8">
        <v>348600016.45999998</v>
      </c>
      <c r="R6" t="str">
        <f t="shared" si="2"/>
        <v>10</v>
      </c>
      <c r="S6" s="35" t="s">
        <v>3</v>
      </c>
      <c r="T6" t="s">
        <v>6</v>
      </c>
      <c r="U6" s="3">
        <v>33672810.530000001</v>
      </c>
    </row>
    <row r="7" spans="1:21" x14ac:dyDescent="0.25">
      <c r="A7" t="str">
        <f t="shared" si="0"/>
        <v>10</v>
      </c>
      <c r="B7" s="10" t="s">
        <v>3</v>
      </c>
      <c r="C7" t="s">
        <v>9</v>
      </c>
      <c r="D7" s="3">
        <v>25507894.510000002</v>
      </c>
      <c r="F7" t="s">
        <v>122</v>
      </c>
      <c r="H7" s="4" t="s">
        <v>119</v>
      </c>
      <c r="I7" s="84" t="s">
        <v>120</v>
      </c>
      <c r="J7" s="5">
        <v>0</v>
      </c>
      <c r="K7" s="58">
        <f t="shared" si="1"/>
        <v>1919413993.03</v>
      </c>
      <c r="L7" s="6">
        <v>1919413993.03</v>
      </c>
      <c r="M7" s="6">
        <v>1919413993.03</v>
      </c>
      <c r="N7" s="79">
        <f t="shared" si="3"/>
        <v>1919413993.03</v>
      </c>
      <c r="O7" s="7">
        <v>0</v>
      </c>
      <c r="R7" t="str">
        <f t="shared" si="2"/>
        <v>10</v>
      </c>
      <c r="S7" s="35" t="s">
        <v>3</v>
      </c>
      <c r="T7" t="s">
        <v>7</v>
      </c>
      <c r="U7" s="3">
        <v>697800</v>
      </c>
    </row>
    <row r="8" spans="1:21" x14ac:dyDescent="0.25">
      <c r="A8" t="str">
        <f t="shared" si="0"/>
        <v>10</v>
      </c>
      <c r="B8" s="10" t="s">
        <v>3</v>
      </c>
      <c r="C8" t="s">
        <v>10</v>
      </c>
      <c r="D8" s="3">
        <v>853715447.35000002</v>
      </c>
      <c r="F8" t="s">
        <v>124</v>
      </c>
      <c r="H8" s="4" t="s">
        <v>121</v>
      </c>
      <c r="I8" s="84" t="s">
        <v>122</v>
      </c>
      <c r="J8" s="5">
        <f>31663565.63-2487457.55</f>
        <v>29176108.079999998</v>
      </c>
      <c r="K8" s="59">
        <f t="shared" si="1"/>
        <v>54815544.459999993</v>
      </c>
      <c r="L8" s="6">
        <v>54815544.460000001</v>
      </c>
      <c r="M8" s="6">
        <v>30246265</v>
      </c>
      <c r="N8" s="80">
        <f t="shared" si="3"/>
        <v>30246265</v>
      </c>
      <c r="O8" s="7">
        <f>86479110.09-32733722.55</f>
        <v>53745387.540000007</v>
      </c>
      <c r="R8" t="str">
        <f t="shared" si="2"/>
        <v>10</v>
      </c>
      <c r="S8" s="35" t="s">
        <v>3</v>
      </c>
      <c r="T8" t="s">
        <v>8</v>
      </c>
      <c r="U8" s="3">
        <v>515620.54</v>
      </c>
    </row>
    <row r="9" spans="1:21" x14ac:dyDescent="0.25">
      <c r="A9" t="str">
        <f t="shared" si="0"/>
        <v>10</v>
      </c>
      <c r="B9" s="10" t="s">
        <v>11</v>
      </c>
      <c r="C9" t="s">
        <v>4</v>
      </c>
      <c r="D9" s="3">
        <v>1553400</v>
      </c>
      <c r="F9" t="s">
        <v>126</v>
      </c>
      <c r="H9" s="4" t="s">
        <v>123</v>
      </c>
      <c r="I9" s="84" t="s">
        <v>124</v>
      </c>
      <c r="J9" s="5">
        <v>10481331.210000001</v>
      </c>
      <c r="K9" s="60">
        <f t="shared" si="1"/>
        <v>14600000</v>
      </c>
      <c r="L9" s="6">
        <v>14600000</v>
      </c>
      <c r="M9" s="6">
        <v>7937585.0199999996</v>
      </c>
      <c r="N9" s="81">
        <f t="shared" si="3"/>
        <v>7937585.0199999996</v>
      </c>
      <c r="O9" s="7">
        <v>17143746.190000001</v>
      </c>
      <c r="R9" t="str">
        <f t="shared" si="2"/>
        <v>10</v>
      </c>
      <c r="S9" s="35" t="s">
        <v>3</v>
      </c>
      <c r="T9" t="s">
        <v>57</v>
      </c>
      <c r="U9" s="3">
        <v>5336105.46</v>
      </c>
    </row>
    <row r="10" spans="1:21" x14ac:dyDescent="0.25">
      <c r="A10" t="str">
        <f t="shared" si="0"/>
        <v>10</v>
      </c>
      <c r="B10" s="10" t="s">
        <v>11</v>
      </c>
      <c r="C10" t="s">
        <v>12</v>
      </c>
      <c r="D10" s="3">
        <v>8000</v>
      </c>
      <c r="F10" t="s">
        <v>130</v>
      </c>
      <c r="H10" s="4" t="s">
        <v>125</v>
      </c>
      <c r="I10" s="85" t="s">
        <v>126</v>
      </c>
      <c r="J10" s="8">
        <v>735832668.97000003</v>
      </c>
      <c r="K10" s="61">
        <f t="shared" si="1"/>
        <v>4579987775.6000004</v>
      </c>
      <c r="L10" s="6">
        <v>4579987775.6000004</v>
      </c>
      <c r="M10" s="6">
        <v>4442413499.7200003</v>
      </c>
      <c r="N10" s="82">
        <f t="shared" si="3"/>
        <v>4442413499.7200003</v>
      </c>
      <c r="O10" s="8">
        <v>598258393.09000003</v>
      </c>
      <c r="R10" t="str">
        <f t="shared" si="2"/>
        <v>10</v>
      </c>
      <c r="S10" s="35" t="s">
        <v>3</v>
      </c>
      <c r="T10" t="s">
        <v>99</v>
      </c>
      <c r="U10" s="3">
        <v>822927.47</v>
      </c>
    </row>
    <row r="11" spans="1:21" x14ac:dyDescent="0.25">
      <c r="A11" t="str">
        <f t="shared" si="0"/>
        <v>10</v>
      </c>
      <c r="B11" s="10" t="s">
        <v>11</v>
      </c>
      <c r="C11" t="s">
        <v>8</v>
      </c>
      <c r="D11" s="3">
        <v>55737696.170000002</v>
      </c>
      <c r="F11" t="s">
        <v>132</v>
      </c>
      <c r="H11" s="4" t="s">
        <v>127</v>
      </c>
      <c r="I11" s="85" t="s">
        <v>128</v>
      </c>
      <c r="J11" s="5">
        <v>0</v>
      </c>
      <c r="K11" s="5">
        <f t="shared" si="1"/>
        <v>0</v>
      </c>
      <c r="L11" s="6">
        <v>0</v>
      </c>
      <c r="M11" s="6">
        <v>826532964.14999998</v>
      </c>
      <c r="N11" s="83">
        <f t="shared" si="3"/>
        <v>826532964.1500001</v>
      </c>
      <c r="O11" s="8">
        <v>826532964.14999998</v>
      </c>
      <c r="R11" t="str">
        <f t="shared" si="2"/>
        <v>10</v>
      </c>
      <c r="S11" s="35" t="s">
        <v>3</v>
      </c>
      <c r="T11" t="s">
        <v>101</v>
      </c>
      <c r="U11" s="3">
        <v>700255.4</v>
      </c>
    </row>
    <row r="12" spans="1:21" x14ac:dyDescent="0.25">
      <c r="A12" t="str">
        <f t="shared" si="0"/>
        <v>10</v>
      </c>
      <c r="B12" s="10" t="s">
        <v>11</v>
      </c>
      <c r="C12" t="s">
        <v>10</v>
      </c>
      <c r="D12" s="3">
        <v>559321626.83000004</v>
      </c>
      <c r="F12" t="s">
        <v>136</v>
      </c>
      <c r="H12" s="4" t="s">
        <v>129</v>
      </c>
      <c r="I12" s="85" t="s">
        <v>130</v>
      </c>
      <c r="J12" s="5">
        <v>312838736.29000002</v>
      </c>
      <c r="K12" s="62">
        <f t="shared" si="1"/>
        <v>309610452.42000002</v>
      </c>
      <c r="L12" s="6">
        <v>309610452.42000002</v>
      </c>
      <c r="M12" s="6">
        <v>238000000</v>
      </c>
      <c r="N12" s="87">
        <f t="shared" si="3"/>
        <v>238000000</v>
      </c>
      <c r="O12" s="7">
        <v>241228283.87</v>
      </c>
      <c r="R12" t="str">
        <f t="shared" si="2"/>
        <v>10</v>
      </c>
      <c r="S12" s="35" t="s">
        <v>11</v>
      </c>
      <c r="T12" t="s">
        <v>12</v>
      </c>
      <c r="U12" s="3">
        <v>310160079.51999998</v>
      </c>
    </row>
    <row r="13" spans="1:21" x14ac:dyDescent="0.25">
      <c r="A13" t="str">
        <f t="shared" si="0"/>
        <v>10</v>
      </c>
      <c r="B13" s="10" t="s">
        <v>13</v>
      </c>
      <c r="C13" t="s">
        <v>14</v>
      </c>
      <c r="D13" s="3">
        <v>59520000</v>
      </c>
      <c r="F13" t="s">
        <v>138</v>
      </c>
      <c r="H13" s="4" t="s">
        <v>131</v>
      </c>
      <c r="I13" s="85" t="s">
        <v>132</v>
      </c>
      <c r="J13" s="5">
        <v>358920100</v>
      </c>
      <c r="K13" s="63">
        <f t="shared" si="1"/>
        <v>358920100</v>
      </c>
      <c r="L13" s="6">
        <v>358920100</v>
      </c>
      <c r="M13" s="6">
        <v>0</v>
      </c>
      <c r="N13" s="6">
        <f t="shared" si="3"/>
        <v>0</v>
      </c>
      <c r="O13" s="7">
        <v>0</v>
      </c>
      <c r="R13" t="str">
        <f t="shared" si="2"/>
        <v>10</v>
      </c>
      <c r="S13" s="35" t="s">
        <v>11</v>
      </c>
      <c r="T13" t="s">
        <v>26</v>
      </c>
      <c r="U13" s="3">
        <v>301368323.61000001</v>
      </c>
    </row>
    <row r="14" spans="1:21" x14ac:dyDescent="0.25">
      <c r="A14" t="str">
        <f t="shared" si="0"/>
        <v>10</v>
      </c>
      <c r="B14" s="10" t="s">
        <v>13</v>
      </c>
      <c r="C14" t="s">
        <v>4</v>
      </c>
      <c r="D14" s="3">
        <v>27972250</v>
      </c>
      <c r="F14" t="s">
        <v>140</v>
      </c>
      <c r="H14" s="4" t="s">
        <v>133</v>
      </c>
      <c r="I14" s="85" t="s">
        <v>134</v>
      </c>
      <c r="J14" s="5">
        <v>1000000</v>
      </c>
      <c r="K14" s="5">
        <f t="shared" si="1"/>
        <v>0</v>
      </c>
      <c r="L14" s="6">
        <v>0</v>
      </c>
      <c r="M14" s="6">
        <v>0</v>
      </c>
      <c r="N14" s="6">
        <f t="shared" si="3"/>
        <v>0</v>
      </c>
      <c r="O14" s="7">
        <v>1000000</v>
      </c>
      <c r="R14" t="str">
        <f t="shared" si="2"/>
        <v>10</v>
      </c>
      <c r="S14" s="35" t="s">
        <v>11</v>
      </c>
      <c r="T14" t="s">
        <v>6</v>
      </c>
      <c r="U14" s="3">
        <v>3924313.42</v>
      </c>
    </row>
    <row r="15" spans="1:21" x14ac:dyDescent="0.25">
      <c r="A15" t="str">
        <f t="shared" si="0"/>
        <v>10</v>
      </c>
      <c r="B15" s="10" t="s">
        <v>13</v>
      </c>
      <c r="C15" t="s">
        <v>15</v>
      </c>
      <c r="D15" s="3">
        <v>275000</v>
      </c>
      <c r="F15" t="s">
        <v>142</v>
      </c>
      <c r="H15" s="4" t="s">
        <v>135</v>
      </c>
      <c r="I15" s="85" t="s">
        <v>136</v>
      </c>
      <c r="J15" s="5">
        <v>80901000</v>
      </c>
      <c r="K15" s="64">
        <f t="shared" si="1"/>
        <v>722942913.12</v>
      </c>
      <c r="L15" s="6">
        <v>722942913.12</v>
      </c>
      <c r="M15" s="6">
        <v>80550177.989999995</v>
      </c>
      <c r="N15" s="88">
        <f t="shared" si="3"/>
        <v>80550177.989999995</v>
      </c>
      <c r="O15" s="7">
        <f>-642392735.13+80901000</f>
        <v>-561491735.13</v>
      </c>
      <c r="R15" t="str">
        <f t="shared" si="2"/>
        <v>10</v>
      </c>
      <c r="S15" s="35" t="s">
        <v>11</v>
      </c>
      <c r="T15" t="s">
        <v>8</v>
      </c>
      <c r="U15" s="3">
        <v>52112.38</v>
      </c>
    </row>
    <row r="16" spans="1:21" x14ac:dyDescent="0.25">
      <c r="A16" t="str">
        <f t="shared" si="0"/>
        <v>10</v>
      </c>
      <c r="B16" s="10" t="s">
        <v>13</v>
      </c>
      <c r="C16" t="s">
        <v>6</v>
      </c>
      <c r="D16" s="3">
        <v>11917480</v>
      </c>
      <c r="F16" t="s">
        <v>144</v>
      </c>
      <c r="H16" s="4" t="s">
        <v>137</v>
      </c>
      <c r="I16" s="86" t="s">
        <v>138</v>
      </c>
      <c r="J16" s="5">
        <v>0</v>
      </c>
      <c r="K16" s="65">
        <f t="shared" si="1"/>
        <v>3611644160.0100002</v>
      </c>
      <c r="L16" s="6">
        <v>3611644160.0100002</v>
      </c>
      <c r="M16" s="6">
        <v>3611644160.0100002</v>
      </c>
      <c r="N16" s="89">
        <f t="shared" si="3"/>
        <v>3611644160.0100002</v>
      </c>
      <c r="O16" s="7">
        <v>0</v>
      </c>
      <c r="R16" t="str">
        <f t="shared" si="2"/>
        <v>10</v>
      </c>
      <c r="S16" s="35" t="s">
        <v>11</v>
      </c>
      <c r="T16" t="s">
        <v>57</v>
      </c>
      <c r="U16" s="3">
        <v>521123.62</v>
      </c>
    </row>
    <row r="17" spans="1:22" x14ac:dyDescent="0.25">
      <c r="A17" t="str">
        <f t="shared" si="0"/>
        <v>10</v>
      </c>
      <c r="B17" s="10" t="s">
        <v>13</v>
      </c>
      <c r="C17" t="s">
        <v>7</v>
      </c>
      <c r="D17" s="3">
        <v>14485160</v>
      </c>
      <c r="E17" s="34">
        <f>SUM(D2:D17)</f>
        <v>1699979596.49</v>
      </c>
      <c r="F17" t="s">
        <v>145</v>
      </c>
      <c r="H17" s="4" t="s">
        <v>139</v>
      </c>
      <c r="I17" s="86" t="s">
        <v>140</v>
      </c>
      <c r="J17" s="5">
        <v>0</v>
      </c>
      <c r="K17" s="66">
        <f t="shared" si="1"/>
        <v>129108311.94999999</v>
      </c>
      <c r="L17" s="6">
        <v>129108311.95</v>
      </c>
      <c r="M17" s="6">
        <v>129108311.95</v>
      </c>
      <c r="N17" s="90">
        <f t="shared" si="3"/>
        <v>129108311.95</v>
      </c>
      <c r="O17" s="7">
        <v>0</v>
      </c>
      <c r="R17" t="str">
        <f t="shared" si="2"/>
        <v>10</v>
      </c>
      <c r="S17" s="35" t="s">
        <v>11</v>
      </c>
      <c r="T17" t="s">
        <v>59</v>
      </c>
      <c r="U17" s="3">
        <v>140000</v>
      </c>
    </row>
    <row r="18" spans="1:22" x14ac:dyDescent="0.25">
      <c r="A18" t="str">
        <f t="shared" si="0"/>
        <v>11</v>
      </c>
      <c r="B18" s="31" t="s">
        <v>14</v>
      </c>
      <c r="C18" t="s">
        <v>3</v>
      </c>
      <c r="D18" s="3">
        <v>22153869.25</v>
      </c>
      <c r="F18" t="s">
        <v>147</v>
      </c>
      <c r="H18" s="4" t="s">
        <v>141</v>
      </c>
      <c r="I18" s="86" t="s">
        <v>142</v>
      </c>
      <c r="J18" s="5">
        <v>0</v>
      </c>
      <c r="K18" s="67">
        <f t="shared" si="1"/>
        <v>2612262688.6799998</v>
      </c>
      <c r="L18" s="6">
        <v>2612262688.6800003</v>
      </c>
      <c r="M18" s="6">
        <v>2612262688.6800003</v>
      </c>
      <c r="N18" s="91">
        <f t="shared" si="3"/>
        <v>2612262688.6799998</v>
      </c>
      <c r="O18" s="7">
        <v>0</v>
      </c>
      <c r="R18" t="str">
        <f t="shared" si="2"/>
        <v>10</v>
      </c>
      <c r="S18" s="35" t="s">
        <v>11</v>
      </c>
      <c r="T18" t="s">
        <v>101</v>
      </c>
      <c r="U18" s="3">
        <v>246270.45</v>
      </c>
    </row>
    <row r="19" spans="1:22" x14ac:dyDescent="0.25">
      <c r="A19" t="str">
        <f t="shared" si="0"/>
        <v>11</v>
      </c>
      <c r="B19" s="31" t="s">
        <v>14</v>
      </c>
      <c r="C19" t="s">
        <v>13</v>
      </c>
      <c r="D19" s="3">
        <v>19100000</v>
      </c>
      <c r="F19" t="s">
        <v>149</v>
      </c>
      <c r="H19" s="4" t="s">
        <v>143</v>
      </c>
      <c r="I19" s="86" t="s">
        <v>144</v>
      </c>
      <c r="J19" s="5">
        <v>0</v>
      </c>
      <c r="K19" s="68">
        <f t="shared" si="1"/>
        <v>939837957.36000013</v>
      </c>
      <c r="L19" s="6">
        <v>939837957.36000001</v>
      </c>
      <c r="M19" s="6">
        <v>939837957.36000001</v>
      </c>
      <c r="N19" s="92">
        <f t="shared" si="3"/>
        <v>939837957.36000001</v>
      </c>
      <c r="O19" s="7">
        <v>0</v>
      </c>
      <c r="R19" t="str">
        <f t="shared" si="2"/>
        <v>10</v>
      </c>
      <c r="S19" s="35" t="s">
        <v>13</v>
      </c>
      <c r="T19" t="s">
        <v>14</v>
      </c>
      <c r="U19" s="3">
        <v>19100000</v>
      </c>
    </row>
    <row r="20" spans="1:22" x14ac:dyDescent="0.25">
      <c r="A20" t="str">
        <f t="shared" si="0"/>
        <v>11</v>
      </c>
      <c r="B20" s="31" t="s">
        <v>14</v>
      </c>
      <c r="C20" t="s">
        <v>4</v>
      </c>
      <c r="D20" s="3">
        <v>104060000</v>
      </c>
      <c r="F20" t="s">
        <v>151</v>
      </c>
      <c r="H20" s="4" t="s">
        <v>143</v>
      </c>
      <c r="I20" s="86" t="s">
        <v>145</v>
      </c>
      <c r="J20" s="5">
        <v>0</v>
      </c>
      <c r="K20" s="69">
        <f t="shared" si="1"/>
        <v>241850993.97</v>
      </c>
      <c r="L20" s="6">
        <v>241850993.97</v>
      </c>
      <c r="M20" s="6">
        <v>241850993.97</v>
      </c>
      <c r="N20" s="93">
        <f t="shared" si="3"/>
        <v>241850993.97</v>
      </c>
      <c r="O20" s="7">
        <v>0</v>
      </c>
      <c r="R20" t="str">
        <f t="shared" si="2"/>
        <v>10</v>
      </c>
      <c r="S20" s="35" t="s">
        <v>13</v>
      </c>
      <c r="T20" t="s">
        <v>4</v>
      </c>
      <c r="U20" s="3">
        <v>226000</v>
      </c>
    </row>
    <row r="21" spans="1:22" x14ac:dyDescent="0.25">
      <c r="A21" t="str">
        <f t="shared" si="0"/>
        <v>11</v>
      </c>
      <c r="B21" s="31" t="s">
        <v>14</v>
      </c>
      <c r="C21" t="s">
        <v>15</v>
      </c>
      <c r="D21" s="3">
        <v>222370000</v>
      </c>
      <c r="F21" t="s">
        <v>153</v>
      </c>
      <c r="H21" s="4" t="s">
        <v>146</v>
      </c>
      <c r="I21" s="86" t="s">
        <v>147</v>
      </c>
      <c r="J21" s="5">
        <v>0</v>
      </c>
      <c r="K21" s="70">
        <f t="shared" si="1"/>
        <v>63971967.460000001</v>
      </c>
      <c r="L21" s="6">
        <v>63971967.460000001</v>
      </c>
      <c r="M21" s="6">
        <v>63971967.460000001</v>
      </c>
      <c r="N21" s="94">
        <f t="shared" si="3"/>
        <v>63971967.460000008</v>
      </c>
      <c r="O21" s="7">
        <v>0</v>
      </c>
      <c r="R21" t="str">
        <f t="shared" si="2"/>
        <v>10</v>
      </c>
      <c r="S21" s="35" t="s">
        <v>13</v>
      </c>
      <c r="T21" t="s">
        <v>15</v>
      </c>
      <c r="U21" s="3">
        <v>550000</v>
      </c>
    </row>
    <row r="22" spans="1:22" x14ac:dyDescent="0.25">
      <c r="A22" t="str">
        <f t="shared" si="0"/>
        <v>11</v>
      </c>
      <c r="B22" s="31" t="s">
        <v>14</v>
      </c>
      <c r="C22" t="s">
        <v>12</v>
      </c>
      <c r="D22" s="3">
        <v>97860000</v>
      </c>
      <c r="F22" t="s">
        <v>155</v>
      </c>
      <c r="H22" s="4" t="s">
        <v>148</v>
      </c>
      <c r="I22" s="86" t="s">
        <v>149</v>
      </c>
      <c r="J22" s="5">
        <v>0</v>
      </c>
      <c r="K22" s="71">
        <f t="shared" si="1"/>
        <v>282045049.25</v>
      </c>
      <c r="L22" s="6">
        <v>282045049.25</v>
      </c>
      <c r="M22" s="6">
        <v>282045049.25</v>
      </c>
      <c r="N22" s="95">
        <f t="shared" si="3"/>
        <v>282045049.25</v>
      </c>
      <c r="O22" s="7">
        <v>0</v>
      </c>
      <c r="R22" t="str">
        <f t="shared" si="2"/>
        <v>10</v>
      </c>
      <c r="S22" s="35" t="s">
        <v>13</v>
      </c>
      <c r="T22" t="s">
        <v>25</v>
      </c>
      <c r="U22" s="3">
        <v>67273031.5</v>
      </c>
    </row>
    <row r="23" spans="1:22" x14ac:dyDescent="0.25">
      <c r="A23" t="str">
        <f t="shared" si="0"/>
        <v>11</v>
      </c>
      <c r="B23" s="31" t="s">
        <v>14</v>
      </c>
      <c r="C23" t="s">
        <v>16</v>
      </c>
      <c r="D23" s="3">
        <v>269590000</v>
      </c>
      <c r="H23" s="4" t="s">
        <v>150</v>
      </c>
      <c r="I23" s="86" t="s">
        <v>151</v>
      </c>
      <c r="J23" s="5">
        <v>0</v>
      </c>
      <c r="K23" s="72">
        <f t="shared" si="1"/>
        <v>110523304.58999997</v>
      </c>
      <c r="L23" s="6">
        <v>110523304.59</v>
      </c>
      <c r="M23" s="6">
        <v>110523304.59</v>
      </c>
      <c r="N23" s="96">
        <f t="shared" si="3"/>
        <v>110523304.59</v>
      </c>
      <c r="O23" s="7">
        <v>0</v>
      </c>
      <c r="R23" t="str">
        <f t="shared" si="2"/>
        <v>10</v>
      </c>
      <c r="S23" s="35" t="s">
        <v>13</v>
      </c>
      <c r="T23" t="s">
        <v>7</v>
      </c>
      <c r="U23" s="3">
        <v>26402640</v>
      </c>
    </row>
    <row r="24" spans="1:22" x14ac:dyDescent="0.25">
      <c r="A24" t="str">
        <f t="shared" si="0"/>
        <v>11</v>
      </c>
      <c r="B24" s="31" t="s">
        <v>14</v>
      </c>
      <c r="C24" t="s">
        <v>6</v>
      </c>
      <c r="D24" s="3">
        <v>603206353.88</v>
      </c>
      <c r="H24" s="4" t="s">
        <v>152</v>
      </c>
      <c r="I24" s="86" t="s">
        <v>153</v>
      </c>
      <c r="J24" s="5">
        <v>0</v>
      </c>
      <c r="K24" s="73">
        <f t="shared" si="1"/>
        <v>42113628.380000003</v>
      </c>
      <c r="L24" s="6">
        <v>42113628.380000003</v>
      </c>
      <c r="M24" s="6">
        <v>42113628.380000003</v>
      </c>
      <c r="N24" s="97">
        <f t="shared" si="3"/>
        <v>42113628.379999995</v>
      </c>
      <c r="O24" s="7">
        <v>0</v>
      </c>
      <c r="R24" t="str">
        <f t="shared" si="2"/>
        <v>10</v>
      </c>
      <c r="S24" s="35" t="s">
        <v>13</v>
      </c>
      <c r="T24" t="s">
        <v>103</v>
      </c>
      <c r="U24" s="3">
        <v>477260</v>
      </c>
    </row>
    <row r="25" spans="1:22" x14ac:dyDescent="0.25">
      <c r="A25" t="str">
        <f t="shared" si="0"/>
        <v>11</v>
      </c>
      <c r="B25" s="31" t="s">
        <v>14</v>
      </c>
      <c r="C25" t="s">
        <v>17</v>
      </c>
      <c r="D25" s="3">
        <v>3000</v>
      </c>
      <c r="H25" s="4" t="s">
        <v>154</v>
      </c>
      <c r="I25" s="86" t="s">
        <v>155</v>
      </c>
      <c r="J25" s="5">
        <v>0</v>
      </c>
      <c r="K25" s="74">
        <f t="shared" si="1"/>
        <v>3885720569.059999</v>
      </c>
      <c r="L25" s="6">
        <v>3885720569.0599999</v>
      </c>
      <c r="M25" s="6">
        <v>3885720569.0599999</v>
      </c>
      <c r="N25" s="98">
        <f t="shared" si="3"/>
        <v>3885720569.0599999</v>
      </c>
      <c r="O25" s="7">
        <v>0</v>
      </c>
      <c r="R25" t="str">
        <f t="shared" si="2"/>
        <v>10</v>
      </c>
      <c r="S25" s="35" t="s">
        <v>13</v>
      </c>
      <c r="T25" t="s">
        <v>104</v>
      </c>
      <c r="U25" s="3">
        <v>140958.5</v>
      </c>
      <c r="V25" s="56">
        <f>SUM(U2:U25)</f>
        <v>1699771096.49</v>
      </c>
    </row>
    <row r="26" spans="1:22" x14ac:dyDescent="0.25">
      <c r="A26" t="str">
        <f t="shared" si="0"/>
        <v>11</v>
      </c>
      <c r="B26" s="31" t="s">
        <v>14</v>
      </c>
      <c r="C26" t="s">
        <v>18</v>
      </c>
      <c r="D26" s="3">
        <v>325566</v>
      </c>
      <c r="J26" s="3"/>
      <c r="K26" s="3"/>
      <c r="L26" s="3"/>
      <c r="M26" s="3"/>
      <c r="N26" s="3"/>
      <c r="O26" s="3"/>
      <c r="R26" t="str">
        <f t="shared" si="2"/>
        <v>11</v>
      </c>
      <c r="S26" s="36" t="s">
        <v>14</v>
      </c>
      <c r="T26" t="s">
        <v>13</v>
      </c>
      <c r="U26" s="3">
        <v>59520000</v>
      </c>
    </row>
    <row r="27" spans="1:22" x14ac:dyDescent="0.25">
      <c r="A27" t="str">
        <f t="shared" si="0"/>
        <v>11</v>
      </c>
      <c r="B27" s="31" t="s">
        <v>14</v>
      </c>
      <c r="C27" t="s">
        <v>19</v>
      </c>
      <c r="D27" s="3">
        <v>1973256.76</v>
      </c>
      <c r="J27" s="3">
        <f>SUM(J3:J9)</f>
        <v>1489492505.2599998</v>
      </c>
      <c r="K27" s="3"/>
      <c r="L27" s="3"/>
      <c r="M27" s="3"/>
      <c r="N27" s="3"/>
      <c r="O27" s="3">
        <f>SUM(O3:O9)</f>
        <v>1105527905.98</v>
      </c>
      <c r="R27" t="str">
        <f t="shared" si="2"/>
        <v>11</v>
      </c>
      <c r="S27" s="36" t="s">
        <v>14</v>
      </c>
      <c r="T27" t="s">
        <v>4</v>
      </c>
      <c r="U27" s="3">
        <v>626117622.17000008</v>
      </c>
    </row>
    <row r="28" spans="1:22" x14ac:dyDescent="0.25">
      <c r="A28" t="str">
        <f t="shared" si="0"/>
        <v>11</v>
      </c>
      <c r="B28" s="31" t="s">
        <v>14</v>
      </c>
      <c r="C28" t="s">
        <v>7</v>
      </c>
      <c r="D28" s="3">
        <v>11111500</v>
      </c>
      <c r="R28" t="str">
        <f t="shared" si="2"/>
        <v>11</v>
      </c>
      <c r="S28" s="36" t="s">
        <v>14</v>
      </c>
      <c r="T28" t="s">
        <v>23</v>
      </c>
      <c r="U28" s="3">
        <v>2522861.7200000002</v>
      </c>
    </row>
    <row r="29" spans="1:22" x14ac:dyDescent="0.25">
      <c r="A29" t="str">
        <f t="shared" si="0"/>
        <v>11</v>
      </c>
      <c r="B29" s="31" t="s">
        <v>14</v>
      </c>
      <c r="C29" t="s">
        <v>20</v>
      </c>
      <c r="D29" s="3">
        <v>57621110</v>
      </c>
      <c r="R29" t="str">
        <f t="shared" si="2"/>
        <v>11</v>
      </c>
      <c r="S29" s="36" t="s">
        <v>14</v>
      </c>
      <c r="T29" t="s">
        <v>25</v>
      </c>
      <c r="U29" s="3">
        <v>389097332.75999999</v>
      </c>
    </row>
    <row r="30" spans="1:22" x14ac:dyDescent="0.25">
      <c r="A30" t="str">
        <f t="shared" si="0"/>
        <v>11</v>
      </c>
      <c r="B30" s="31" t="s">
        <v>14</v>
      </c>
      <c r="C30" t="s">
        <v>21</v>
      </c>
      <c r="D30" s="3">
        <v>238000000</v>
      </c>
      <c r="R30" t="str">
        <f t="shared" si="2"/>
        <v>11</v>
      </c>
      <c r="S30" s="36" t="s">
        <v>14</v>
      </c>
      <c r="T30" t="s">
        <v>6</v>
      </c>
      <c r="U30" s="3">
        <v>70991736.079999998</v>
      </c>
    </row>
    <row r="31" spans="1:22" x14ac:dyDescent="0.25">
      <c r="A31" t="str">
        <f t="shared" si="0"/>
        <v>11</v>
      </c>
      <c r="B31" s="31" t="s">
        <v>14</v>
      </c>
      <c r="C31" t="s">
        <v>22</v>
      </c>
      <c r="D31" s="3">
        <v>121126.25</v>
      </c>
      <c r="R31" t="str">
        <f t="shared" si="2"/>
        <v>11</v>
      </c>
      <c r="S31" s="36" t="s">
        <v>14</v>
      </c>
      <c r="T31" t="s">
        <v>32</v>
      </c>
      <c r="U31" s="3">
        <v>4750000</v>
      </c>
    </row>
    <row r="32" spans="1:22" x14ac:dyDescent="0.25">
      <c r="A32" t="str">
        <f t="shared" si="0"/>
        <v>11</v>
      </c>
      <c r="B32" s="31" t="s">
        <v>4</v>
      </c>
      <c r="C32" t="s">
        <v>13</v>
      </c>
      <c r="D32" s="3">
        <v>226000</v>
      </c>
      <c r="R32" t="str">
        <f t="shared" si="2"/>
        <v>11</v>
      </c>
      <c r="S32" s="36" t="s">
        <v>14</v>
      </c>
      <c r="T32" t="s">
        <v>35</v>
      </c>
      <c r="U32" s="3">
        <v>3135343.39</v>
      </c>
    </row>
    <row r="33" spans="1:21" x14ac:dyDescent="0.25">
      <c r="A33" t="str">
        <f t="shared" si="0"/>
        <v>11</v>
      </c>
      <c r="B33" s="31" t="s">
        <v>4</v>
      </c>
      <c r="C33" t="s">
        <v>14</v>
      </c>
      <c r="D33" s="3">
        <v>626117622.17000008</v>
      </c>
      <c r="R33" t="str">
        <f t="shared" si="2"/>
        <v>11</v>
      </c>
      <c r="S33" s="36" t="s">
        <v>14</v>
      </c>
      <c r="T33" t="s">
        <v>19</v>
      </c>
      <c r="U33" s="3">
        <v>6060840.7599999998</v>
      </c>
    </row>
    <row r="34" spans="1:21" x14ac:dyDescent="0.25">
      <c r="A34" t="str">
        <f t="shared" si="0"/>
        <v>11</v>
      </c>
      <c r="B34" s="31" t="s">
        <v>4</v>
      </c>
      <c r="C34" t="s">
        <v>15</v>
      </c>
      <c r="D34" s="3">
        <v>756092700</v>
      </c>
      <c r="R34" t="str">
        <f t="shared" si="2"/>
        <v>11</v>
      </c>
      <c r="S34" s="36" t="s">
        <v>14</v>
      </c>
      <c r="T34" t="s">
        <v>41</v>
      </c>
      <c r="U34" s="3">
        <v>38316500</v>
      </c>
    </row>
    <row r="35" spans="1:21" x14ac:dyDescent="0.25">
      <c r="A35" t="str">
        <f t="shared" si="0"/>
        <v>11</v>
      </c>
      <c r="B35" s="31" t="s">
        <v>4</v>
      </c>
      <c r="C35" t="s">
        <v>12</v>
      </c>
      <c r="D35" s="3">
        <v>532406800</v>
      </c>
      <c r="R35" t="str">
        <f t="shared" si="2"/>
        <v>11</v>
      </c>
      <c r="S35" s="36" t="s">
        <v>14</v>
      </c>
      <c r="T35" t="s">
        <v>7</v>
      </c>
      <c r="U35" s="3">
        <v>108065093.91</v>
      </c>
    </row>
    <row r="36" spans="1:21" x14ac:dyDescent="0.25">
      <c r="A36" t="str">
        <f t="shared" si="0"/>
        <v>11</v>
      </c>
      <c r="B36" s="31" t="s">
        <v>4</v>
      </c>
      <c r="C36" t="s">
        <v>16</v>
      </c>
      <c r="D36" s="3">
        <v>677327600</v>
      </c>
      <c r="R36" t="str">
        <f t="shared" si="2"/>
        <v>11</v>
      </c>
      <c r="S36" s="36" t="s">
        <v>14</v>
      </c>
      <c r="T36" t="s">
        <v>48</v>
      </c>
      <c r="U36" s="3">
        <v>29543829.359999999</v>
      </c>
    </row>
    <row r="37" spans="1:21" x14ac:dyDescent="0.25">
      <c r="A37" t="str">
        <f t="shared" si="0"/>
        <v>11</v>
      </c>
      <c r="B37" s="31" t="s">
        <v>4</v>
      </c>
      <c r="C37" t="s">
        <v>23</v>
      </c>
      <c r="D37" s="3">
        <v>270000</v>
      </c>
      <c r="R37" t="str">
        <f t="shared" si="2"/>
        <v>11</v>
      </c>
      <c r="S37" s="36" t="s">
        <v>14</v>
      </c>
      <c r="T37" t="s">
        <v>51</v>
      </c>
      <c r="U37" s="3">
        <v>7823549.71</v>
      </c>
    </row>
    <row r="38" spans="1:21" x14ac:dyDescent="0.25">
      <c r="A38" t="str">
        <f t="shared" si="0"/>
        <v>11</v>
      </c>
      <c r="B38" s="31" t="s">
        <v>4</v>
      </c>
      <c r="C38" t="s">
        <v>24</v>
      </c>
      <c r="D38" s="3">
        <v>61450000</v>
      </c>
      <c r="R38" t="str">
        <f t="shared" si="2"/>
        <v>11</v>
      </c>
      <c r="S38" s="36" t="s">
        <v>14</v>
      </c>
      <c r="T38" t="s">
        <v>49</v>
      </c>
      <c r="U38" s="3">
        <v>3762156.51</v>
      </c>
    </row>
    <row r="39" spans="1:21" x14ac:dyDescent="0.25">
      <c r="A39" t="str">
        <f t="shared" si="0"/>
        <v>11</v>
      </c>
      <c r="B39" s="31" t="s">
        <v>4</v>
      </c>
      <c r="C39" t="s">
        <v>25</v>
      </c>
      <c r="D39" s="3">
        <v>3644</v>
      </c>
      <c r="R39" t="str">
        <f t="shared" si="2"/>
        <v>11</v>
      </c>
      <c r="S39" s="36" t="s">
        <v>14</v>
      </c>
      <c r="T39" t="s">
        <v>50</v>
      </c>
      <c r="U39" s="3">
        <v>27136428.120000001</v>
      </c>
    </row>
    <row r="40" spans="1:21" x14ac:dyDescent="0.25">
      <c r="A40" t="str">
        <f t="shared" si="0"/>
        <v>11</v>
      </c>
      <c r="B40" s="31" t="s">
        <v>4</v>
      </c>
      <c r="C40" t="s">
        <v>6</v>
      </c>
      <c r="D40" s="3">
        <v>79096347.290000007</v>
      </c>
      <c r="R40" t="str">
        <f t="shared" si="2"/>
        <v>11</v>
      </c>
      <c r="S40" s="36" t="s">
        <v>14</v>
      </c>
      <c r="T40" t="s">
        <v>21</v>
      </c>
      <c r="U40" s="3">
        <v>157970963.56999999</v>
      </c>
    </row>
    <row r="41" spans="1:21" x14ac:dyDescent="0.25">
      <c r="A41" t="str">
        <f t="shared" si="0"/>
        <v>11</v>
      </c>
      <c r="B41" s="31" t="s">
        <v>4</v>
      </c>
      <c r="C41" t="s">
        <v>17</v>
      </c>
      <c r="D41" s="3">
        <v>43000000</v>
      </c>
      <c r="R41" t="str">
        <f t="shared" si="2"/>
        <v>11</v>
      </c>
      <c r="S41" s="36" t="s">
        <v>14</v>
      </c>
      <c r="T41" t="s">
        <v>60</v>
      </c>
      <c r="U41" s="3">
        <v>12112.62</v>
      </c>
    </row>
    <row r="42" spans="1:21" x14ac:dyDescent="0.25">
      <c r="A42" t="str">
        <f t="shared" si="0"/>
        <v>11</v>
      </c>
      <c r="B42" s="31" t="s">
        <v>4</v>
      </c>
      <c r="C42" t="s">
        <v>19</v>
      </c>
      <c r="D42" s="3">
        <v>2704908.45</v>
      </c>
      <c r="R42" t="str">
        <f t="shared" si="2"/>
        <v>11</v>
      </c>
      <c r="S42" s="36" t="s">
        <v>14</v>
      </c>
      <c r="T42" t="s">
        <v>61</v>
      </c>
      <c r="U42" s="3">
        <v>1534619.61</v>
      </c>
    </row>
    <row r="43" spans="1:21" x14ac:dyDescent="0.25">
      <c r="A43" t="str">
        <f t="shared" si="0"/>
        <v>11</v>
      </c>
      <c r="B43" s="31" t="s">
        <v>4</v>
      </c>
      <c r="C43" t="s">
        <v>7</v>
      </c>
      <c r="D43" s="3">
        <v>387566407</v>
      </c>
      <c r="R43" t="str">
        <f t="shared" si="2"/>
        <v>11</v>
      </c>
      <c r="S43" s="36" t="s">
        <v>14</v>
      </c>
      <c r="T43" t="s">
        <v>62</v>
      </c>
      <c r="U43" s="3">
        <v>2362409.09</v>
      </c>
    </row>
    <row r="44" spans="1:21" x14ac:dyDescent="0.25">
      <c r="A44" t="str">
        <f t="shared" si="0"/>
        <v>11</v>
      </c>
      <c r="B44" s="31" t="s">
        <v>4</v>
      </c>
      <c r="C44" t="s">
        <v>22</v>
      </c>
      <c r="D44" s="3">
        <v>163514.04999999999</v>
      </c>
      <c r="R44" t="str">
        <f t="shared" si="2"/>
        <v>11</v>
      </c>
      <c r="S44" s="36" t="s">
        <v>14</v>
      </c>
      <c r="T44" t="s">
        <v>65</v>
      </c>
      <c r="U44" s="3">
        <v>199459.53</v>
      </c>
    </row>
    <row r="45" spans="1:21" x14ac:dyDescent="0.25">
      <c r="A45" t="str">
        <f t="shared" si="0"/>
        <v>11</v>
      </c>
      <c r="B45" s="31" t="s">
        <v>15</v>
      </c>
      <c r="C45" t="s">
        <v>3</v>
      </c>
      <c r="D45" s="3">
        <v>619590830.83000004</v>
      </c>
      <c r="R45" t="str">
        <f t="shared" si="2"/>
        <v>11</v>
      </c>
      <c r="S45" s="36" t="s">
        <v>14</v>
      </c>
      <c r="T45" t="s">
        <v>74</v>
      </c>
      <c r="U45" s="3">
        <v>168000</v>
      </c>
    </row>
    <row r="46" spans="1:21" x14ac:dyDescent="0.25">
      <c r="A46" t="str">
        <f t="shared" si="0"/>
        <v>11</v>
      </c>
      <c r="B46" s="31" t="s">
        <v>15</v>
      </c>
      <c r="C46" t="s">
        <v>13</v>
      </c>
      <c r="D46" s="3">
        <v>550000</v>
      </c>
      <c r="R46" t="str">
        <f t="shared" si="2"/>
        <v>11</v>
      </c>
      <c r="S46" s="36" t="s">
        <v>14</v>
      </c>
      <c r="T46" t="s">
        <v>77</v>
      </c>
      <c r="U46" s="3">
        <v>65000</v>
      </c>
    </row>
    <row r="47" spans="1:21" x14ac:dyDescent="0.25">
      <c r="A47" t="str">
        <f t="shared" si="0"/>
        <v>11</v>
      </c>
      <c r="B47" s="31" t="s">
        <v>15</v>
      </c>
      <c r="C47" t="s">
        <v>5</v>
      </c>
      <c r="D47" s="3">
        <v>294240648.83999997</v>
      </c>
      <c r="R47" t="str">
        <f t="shared" si="2"/>
        <v>11</v>
      </c>
      <c r="S47" s="36" t="s">
        <v>14</v>
      </c>
      <c r="T47" t="s">
        <v>78</v>
      </c>
      <c r="U47" s="3">
        <v>65206065.950000003</v>
      </c>
    </row>
    <row r="48" spans="1:21" x14ac:dyDescent="0.25">
      <c r="A48" t="str">
        <f t="shared" si="0"/>
        <v>11</v>
      </c>
      <c r="B48" s="31" t="s">
        <v>15</v>
      </c>
      <c r="C48" t="s">
        <v>6</v>
      </c>
      <c r="D48" s="3">
        <v>4941700</v>
      </c>
      <c r="R48" t="str">
        <f t="shared" si="2"/>
        <v>11</v>
      </c>
      <c r="S48" s="36" t="s">
        <v>14</v>
      </c>
      <c r="T48" t="s">
        <v>80</v>
      </c>
      <c r="U48" s="3">
        <v>290900</v>
      </c>
    </row>
    <row r="49" spans="1:21" x14ac:dyDescent="0.25">
      <c r="A49" t="str">
        <f t="shared" si="0"/>
        <v>11</v>
      </c>
      <c r="B49" s="31" t="s">
        <v>15</v>
      </c>
      <c r="C49" t="s">
        <v>19</v>
      </c>
      <c r="D49" s="3">
        <v>1578000</v>
      </c>
      <c r="R49" t="str">
        <f t="shared" si="2"/>
        <v>11</v>
      </c>
      <c r="S49" s="36" t="s">
        <v>14</v>
      </c>
      <c r="T49" t="s">
        <v>81</v>
      </c>
      <c r="U49" s="3">
        <v>1184500</v>
      </c>
    </row>
    <row r="50" spans="1:21" x14ac:dyDescent="0.25">
      <c r="A50" t="str">
        <f t="shared" si="0"/>
        <v>11</v>
      </c>
      <c r="B50" s="31" t="s">
        <v>15</v>
      </c>
      <c r="C50" t="s">
        <v>7</v>
      </c>
      <c r="D50" s="3">
        <v>57374165</v>
      </c>
      <c r="R50" t="str">
        <f t="shared" si="2"/>
        <v>11</v>
      </c>
      <c r="S50" s="36" t="s">
        <v>14</v>
      </c>
      <c r="T50" t="s">
        <v>82</v>
      </c>
      <c r="U50" s="3">
        <v>1809818.18</v>
      </c>
    </row>
    <row r="51" spans="1:21" x14ac:dyDescent="0.25">
      <c r="A51" t="str">
        <f t="shared" si="0"/>
        <v>11</v>
      </c>
      <c r="B51" s="31" t="s">
        <v>15</v>
      </c>
      <c r="C51" t="s">
        <v>22</v>
      </c>
      <c r="D51" s="3">
        <v>42849.279999999999</v>
      </c>
      <c r="R51" t="str">
        <f t="shared" si="2"/>
        <v>11</v>
      </c>
      <c r="S51" s="36" t="s">
        <v>14</v>
      </c>
      <c r="T51" t="s">
        <v>90</v>
      </c>
      <c r="U51" s="3">
        <v>25272727.27</v>
      </c>
    </row>
    <row r="52" spans="1:21" x14ac:dyDescent="0.25">
      <c r="A52" t="str">
        <f t="shared" si="0"/>
        <v>11</v>
      </c>
      <c r="B52" s="31" t="s">
        <v>5</v>
      </c>
      <c r="C52" t="s">
        <v>3</v>
      </c>
      <c r="D52" s="3">
        <v>285698763.99000001</v>
      </c>
      <c r="R52" t="str">
        <f t="shared" si="2"/>
        <v>11</v>
      </c>
      <c r="S52" s="36" t="s">
        <v>14</v>
      </c>
      <c r="T52" t="s">
        <v>96</v>
      </c>
      <c r="U52" s="3">
        <v>590000</v>
      </c>
    </row>
    <row r="53" spans="1:21" x14ac:dyDescent="0.25">
      <c r="A53" t="str">
        <f t="shared" si="0"/>
        <v>11</v>
      </c>
      <c r="B53" s="31" t="s">
        <v>5</v>
      </c>
      <c r="C53" t="s">
        <v>6</v>
      </c>
      <c r="D53" s="3">
        <v>11611450</v>
      </c>
      <c r="R53" t="str">
        <f t="shared" si="2"/>
        <v>11</v>
      </c>
      <c r="S53" s="36" t="s">
        <v>14</v>
      </c>
      <c r="T53" t="s">
        <v>101</v>
      </c>
      <c r="U53" s="3">
        <v>19932008.579999998</v>
      </c>
    </row>
    <row r="54" spans="1:21" x14ac:dyDescent="0.25">
      <c r="A54" t="str">
        <f t="shared" si="0"/>
        <v>11</v>
      </c>
      <c r="B54" s="31" t="s">
        <v>12</v>
      </c>
      <c r="C54" t="s">
        <v>11</v>
      </c>
      <c r="D54" s="3">
        <v>310160079.51999998</v>
      </c>
      <c r="R54" t="str">
        <f t="shared" si="2"/>
        <v>11</v>
      </c>
      <c r="S54" s="36" t="s">
        <v>14</v>
      </c>
      <c r="T54" t="s">
        <v>103</v>
      </c>
      <c r="U54" s="3">
        <v>4431859</v>
      </c>
    </row>
    <row r="55" spans="1:21" x14ac:dyDescent="0.25">
      <c r="A55" t="str">
        <f t="shared" si="0"/>
        <v>11</v>
      </c>
      <c r="B55" s="31" t="s">
        <v>12</v>
      </c>
      <c r="C55" t="s">
        <v>26</v>
      </c>
      <c r="D55" s="3">
        <v>298413642.38</v>
      </c>
      <c r="R55" t="str">
        <f t="shared" si="2"/>
        <v>11</v>
      </c>
      <c r="S55" s="36" t="s">
        <v>14</v>
      </c>
      <c r="T55" t="s">
        <v>104</v>
      </c>
      <c r="U55" s="3">
        <v>228808.24</v>
      </c>
    </row>
    <row r="56" spans="1:21" x14ac:dyDescent="0.25">
      <c r="A56" t="str">
        <f t="shared" si="0"/>
        <v>11</v>
      </c>
      <c r="B56" s="31" t="s">
        <v>12</v>
      </c>
      <c r="C56" t="s">
        <v>7</v>
      </c>
      <c r="D56" s="3">
        <v>4650000</v>
      </c>
      <c r="R56" t="str">
        <f t="shared" si="2"/>
        <v>11</v>
      </c>
      <c r="S56" s="36" t="s">
        <v>4</v>
      </c>
      <c r="T56" t="s">
        <v>3</v>
      </c>
      <c r="U56" s="3">
        <v>1259500</v>
      </c>
    </row>
    <row r="57" spans="1:21" x14ac:dyDescent="0.25">
      <c r="A57" t="str">
        <f t="shared" si="0"/>
        <v>11</v>
      </c>
      <c r="B57" s="31" t="s">
        <v>12</v>
      </c>
      <c r="C57" t="s">
        <v>22</v>
      </c>
      <c r="D57" s="3">
        <v>24324.92</v>
      </c>
      <c r="R57" t="str">
        <f t="shared" si="2"/>
        <v>11</v>
      </c>
      <c r="S57" s="36" t="s">
        <v>4</v>
      </c>
      <c r="T57" t="s">
        <v>11</v>
      </c>
      <c r="U57" s="3">
        <v>1553400</v>
      </c>
    </row>
    <row r="58" spans="1:21" x14ac:dyDescent="0.25">
      <c r="A58" t="str">
        <f t="shared" si="0"/>
        <v>11</v>
      </c>
      <c r="B58" s="31" t="s">
        <v>26</v>
      </c>
      <c r="C58" t="s">
        <v>3</v>
      </c>
      <c r="D58" s="3">
        <v>0.02</v>
      </c>
      <c r="R58" t="str">
        <f t="shared" si="2"/>
        <v>11</v>
      </c>
      <c r="S58" s="36" t="s">
        <v>4</v>
      </c>
      <c r="T58" t="s">
        <v>13</v>
      </c>
      <c r="U58" s="3">
        <v>27972250</v>
      </c>
    </row>
    <row r="59" spans="1:21" x14ac:dyDescent="0.25">
      <c r="A59" t="str">
        <f t="shared" si="0"/>
        <v>11</v>
      </c>
      <c r="B59" s="31" t="s">
        <v>26</v>
      </c>
      <c r="C59" t="s">
        <v>11</v>
      </c>
      <c r="D59" s="3">
        <v>301368323.61000001</v>
      </c>
      <c r="R59" t="str">
        <f t="shared" si="2"/>
        <v>11</v>
      </c>
      <c r="S59" s="36" t="s">
        <v>4</v>
      </c>
      <c r="T59" t="s">
        <v>14</v>
      </c>
      <c r="U59" s="3">
        <v>104060000</v>
      </c>
    </row>
    <row r="60" spans="1:21" x14ac:dyDescent="0.25">
      <c r="A60" t="str">
        <f t="shared" si="0"/>
        <v>11</v>
      </c>
      <c r="B60" s="31" t="s">
        <v>16</v>
      </c>
      <c r="C60" t="s">
        <v>6</v>
      </c>
      <c r="D60" s="3">
        <v>942941243</v>
      </c>
      <c r="R60" t="str">
        <f t="shared" si="2"/>
        <v>11</v>
      </c>
      <c r="S60" s="36" t="s">
        <v>4</v>
      </c>
      <c r="T60" t="s">
        <v>23</v>
      </c>
      <c r="U60" s="3">
        <v>34419500</v>
      </c>
    </row>
    <row r="61" spans="1:21" x14ac:dyDescent="0.25">
      <c r="A61" t="str">
        <f t="shared" si="0"/>
        <v>11</v>
      </c>
      <c r="B61" s="31" t="s">
        <v>16</v>
      </c>
      <c r="C61" t="s">
        <v>19</v>
      </c>
      <c r="D61" s="3">
        <v>100000</v>
      </c>
      <c r="R61" t="str">
        <f t="shared" si="2"/>
        <v>11</v>
      </c>
      <c r="S61" s="36" t="s">
        <v>4</v>
      </c>
      <c r="T61" t="s">
        <v>24</v>
      </c>
      <c r="U61" s="3">
        <v>19909070</v>
      </c>
    </row>
    <row r="62" spans="1:21" x14ac:dyDescent="0.25">
      <c r="A62" t="str">
        <f t="shared" si="0"/>
        <v>11</v>
      </c>
      <c r="B62" s="31" t="s">
        <v>16</v>
      </c>
      <c r="C62" t="s">
        <v>7</v>
      </c>
      <c r="D62" s="3">
        <v>5782880</v>
      </c>
      <c r="R62" t="str">
        <f t="shared" si="2"/>
        <v>11</v>
      </c>
      <c r="S62" s="36" t="s">
        <v>4</v>
      </c>
      <c r="T62" t="s">
        <v>25</v>
      </c>
      <c r="U62" s="3">
        <v>1159893904.5899999</v>
      </c>
    </row>
    <row r="63" spans="1:21" x14ac:dyDescent="0.25">
      <c r="A63" t="str">
        <f t="shared" si="0"/>
        <v>11</v>
      </c>
      <c r="B63" s="31" t="s">
        <v>16</v>
      </c>
      <c r="C63" t="s">
        <v>22</v>
      </c>
      <c r="D63" s="3">
        <v>124901.51</v>
      </c>
      <c r="R63" t="str">
        <f t="shared" si="2"/>
        <v>11</v>
      </c>
      <c r="S63" s="36" t="s">
        <v>4</v>
      </c>
      <c r="T63" t="s">
        <v>6</v>
      </c>
      <c r="U63" s="3">
        <v>286392651.73000002</v>
      </c>
    </row>
    <row r="64" spans="1:21" x14ac:dyDescent="0.25">
      <c r="A64" t="str">
        <f t="shared" si="0"/>
        <v>11</v>
      </c>
      <c r="B64" s="31" t="s">
        <v>23</v>
      </c>
      <c r="C64" t="s">
        <v>14</v>
      </c>
      <c r="D64" s="3">
        <v>2522861.7200000002</v>
      </c>
      <c r="R64" t="str">
        <f t="shared" si="2"/>
        <v>11</v>
      </c>
      <c r="S64" s="36" t="s">
        <v>4</v>
      </c>
      <c r="T64" t="s">
        <v>34</v>
      </c>
      <c r="U64" s="3">
        <v>13370222</v>
      </c>
    </row>
    <row r="65" spans="1:21" x14ac:dyDescent="0.25">
      <c r="A65" t="str">
        <f t="shared" si="0"/>
        <v>11</v>
      </c>
      <c r="B65" s="31" t="s">
        <v>23</v>
      </c>
      <c r="C65" t="s">
        <v>4</v>
      </c>
      <c r="D65" s="3">
        <v>34419500</v>
      </c>
      <c r="R65" t="str">
        <f t="shared" si="2"/>
        <v>11</v>
      </c>
      <c r="S65" s="36" t="s">
        <v>4</v>
      </c>
      <c r="T65" t="s">
        <v>17</v>
      </c>
      <c r="U65" s="3">
        <v>64714980</v>
      </c>
    </row>
    <row r="66" spans="1:21" x14ac:dyDescent="0.25">
      <c r="A66" t="str">
        <f t="shared" si="0"/>
        <v>11</v>
      </c>
      <c r="B66" s="31" t="s">
        <v>24</v>
      </c>
      <c r="C66" t="s">
        <v>4</v>
      </c>
      <c r="D66" s="3">
        <v>19909070</v>
      </c>
      <c r="R66" t="str">
        <f t="shared" si="2"/>
        <v>11</v>
      </c>
      <c r="S66" s="36" t="s">
        <v>4</v>
      </c>
      <c r="T66" t="s">
        <v>32</v>
      </c>
      <c r="U66" s="3">
        <v>48700000</v>
      </c>
    </row>
    <row r="67" spans="1:21" x14ac:dyDescent="0.25">
      <c r="A67" t="str">
        <f t="shared" ref="A67:A130" si="4">LEFT(B67,2)</f>
        <v>11</v>
      </c>
      <c r="B67" s="31" t="s">
        <v>24</v>
      </c>
      <c r="C67" t="s">
        <v>6</v>
      </c>
      <c r="D67" s="3">
        <v>41453355</v>
      </c>
      <c r="R67" t="str">
        <f t="shared" ref="R67:R130" si="5">LEFT(S67,2)</f>
        <v>11</v>
      </c>
      <c r="S67" s="36" t="s">
        <v>4</v>
      </c>
      <c r="T67" t="s">
        <v>35</v>
      </c>
      <c r="U67" s="3">
        <v>7535800.1299999999</v>
      </c>
    </row>
    <row r="68" spans="1:21" x14ac:dyDescent="0.25">
      <c r="A68" t="str">
        <f t="shared" si="4"/>
        <v>11</v>
      </c>
      <c r="B68" s="31" t="s">
        <v>24</v>
      </c>
      <c r="C68" t="s">
        <v>22</v>
      </c>
      <c r="D68" s="3">
        <v>10602.8</v>
      </c>
      <c r="R68" t="str">
        <f t="shared" si="5"/>
        <v>11</v>
      </c>
      <c r="S68" s="36" t="s">
        <v>4</v>
      </c>
      <c r="T68" t="s">
        <v>18</v>
      </c>
      <c r="U68" s="3">
        <v>325566</v>
      </c>
    </row>
    <row r="69" spans="1:21" x14ac:dyDescent="0.25">
      <c r="A69" t="str">
        <f t="shared" si="4"/>
        <v>11</v>
      </c>
      <c r="B69" s="31" t="s">
        <v>25</v>
      </c>
      <c r="C69" t="s">
        <v>13</v>
      </c>
      <c r="D69" s="3">
        <v>67273031.5</v>
      </c>
      <c r="R69" t="str">
        <f t="shared" si="5"/>
        <v>11</v>
      </c>
      <c r="S69" s="36" t="s">
        <v>4</v>
      </c>
      <c r="T69" t="s">
        <v>38</v>
      </c>
      <c r="U69" s="3">
        <v>6561455.8700000001</v>
      </c>
    </row>
    <row r="70" spans="1:21" x14ac:dyDescent="0.25">
      <c r="A70" t="str">
        <f t="shared" si="4"/>
        <v>11</v>
      </c>
      <c r="B70" s="31" t="s">
        <v>25</v>
      </c>
      <c r="C70" t="s">
        <v>14</v>
      </c>
      <c r="D70" s="3">
        <v>389097332.75999999</v>
      </c>
      <c r="R70" t="str">
        <f t="shared" si="5"/>
        <v>11</v>
      </c>
      <c r="S70" s="36" t="s">
        <v>4</v>
      </c>
      <c r="T70" t="s">
        <v>19</v>
      </c>
      <c r="U70" s="3">
        <v>14357193.41</v>
      </c>
    </row>
    <row r="71" spans="1:21" x14ac:dyDescent="0.25">
      <c r="A71" t="str">
        <f t="shared" si="4"/>
        <v>11</v>
      </c>
      <c r="B71" s="31" t="s">
        <v>25</v>
      </c>
      <c r="C71" t="s">
        <v>4</v>
      </c>
      <c r="D71" s="3">
        <v>1159893904.5899999</v>
      </c>
      <c r="R71" t="str">
        <f t="shared" si="5"/>
        <v>11</v>
      </c>
      <c r="S71" s="36" t="s">
        <v>4</v>
      </c>
      <c r="T71" t="s">
        <v>41</v>
      </c>
      <c r="U71" s="3">
        <v>236415594.59999999</v>
      </c>
    </row>
    <row r="72" spans="1:21" x14ac:dyDescent="0.25">
      <c r="A72" t="str">
        <f t="shared" si="4"/>
        <v>11</v>
      </c>
      <c r="B72" s="31" t="s">
        <v>25</v>
      </c>
      <c r="C72" t="s">
        <v>6</v>
      </c>
      <c r="D72" s="3">
        <v>14231306.49</v>
      </c>
      <c r="R72" t="str">
        <f t="shared" si="5"/>
        <v>11</v>
      </c>
      <c r="S72" s="36" t="s">
        <v>4</v>
      </c>
      <c r="T72" t="s">
        <v>47</v>
      </c>
      <c r="U72" s="3">
        <v>1800000</v>
      </c>
    </row>
    <row r="73" spans="1:21" x14ac:dyDescent="0.25">
      <c r="A73" t="str">
        <f t="shared" si="4"/>
        <v>11</v>
      </c>
      <c r="B73" s="31" t="s">
        <v>25</v>
      </c>
      <c r="C73" t="s">
        <v>7</v>
      </c>
      <c r="D73" s="3">
        <v>457168982.02999997</v>
      </c>
      <c r="R73" t="str">
        <f t="shared" si="5"/>
        <v>11</v>
      </c>
      <c r="S73" s="36" t="s">
        <v>4</v>
      </c>
      <c r="T73" t="s">
        <v>7</v>
      </c>
      <c r="U73" s="3">
        <v>388873548.07999998</v>
      </c>
    </row>
    <row r="74" spans="1:21" x14ac:dyDescent="0.25">
      <c r="A74" t="str">
        <f t="shared" si="4"/>
        <v>11</v>
      </c>
      <c r="B74" s="31" t="s">
        <v>25</v>
      </c>
      <c r="C74" t="s">
        <v>27</v>
      </c>
      <c r="D74" s="3">
        <v>105396092.25</v>
      </c>
      <c r="R74" t="str">
        <f t="shared" si="5"/>
        <v>11</v>
      </c>
      <c r="S74" s="36" t="s">
        <v>4</v>
      </c>
      <c r="T74" t="s">
        <v>27</v>
      </c>
      <c r="U74" s="3">
        <v>40282887.880000003</v>
      </c>
    </row>
    <row r="75" spans="1:21" x14ac:dyDescent="0.25">
      <c r="A75" t="str">
        <f t="shared" si="4"/>
        <v>11</v>
      </c>
      <c r="B75" s="31" t="s">
        <v>25</v>
      </c>
      <c r="C75" t="s">
        <v>22</v>
      </c>
      <c r="D75" s="3">
        <v>22272.97</v>
      </c>
      <c r="R75" t="str">
        <f t="shared" si="5"/>
        <v>11</v>
      </c>
      <c r="S75" s="36" t="s">
        <v>4</v>
      </c>
      <c r="T75" t="s">
        <v>48</v>
      </c>
      <c r="U75" s="3">
        <v>194943593.69</v>
      </c>
    </row>
    <row r="76" spans="1:21" x14ac:dyDescent="0.25">
      <c r="A76" t="str">
        <f t="shared" si="4"/>
        <v>11</v>
      </c>
      <c r="B76" s="31" t="s">
        <v>25</v>
      </c>
      <c r="C76" t="s">
        <v>28</v>
      </c>
      <c r="D76" s="3">
        <v>256314.5</v>
      </c>
      <c r="R76" t="str">
        <f t="shared" si="5"/>
        <v>11</v>
      </c>
      <c r="S76" s="36" t="s">
        <v>4</v>
      </c>
      <c r="T76" t="s">
        <v>49</v>
      </c>
      <c r="U76" s="3">
        <v>31021597.719999999</v>
      </c>
    </row>
    <row r="77" spans="1:21" x14ac:dyDescent="0.25">
      <c r="A77" t="str">
        <f t="shared" si="4"/>
        <v>11</v>
      </c>
      <c r="B77" s="31" t="s">
        <v>25</v>
      </c>
      <c r="C77" t="s">
        <v>29</v>
      </c>
      <c r="D77" s="3">
        <v>2687811.2</v>
      </c>
      <c r="R77" t="str">
        <f t="shared" si="5"/>
        <v>11</v>
      </c>
      <c r="S77" s="36" t="s">
        <v>4</v>
      </c>
      <c r="T77" t="s">
        <v>50</v>
      </c>
      <c r="U77" s="3">
        <v>103866060.18000001</v>
      </c>
    </row>
    <row r="78" spans="1:21" x14ac:dyDescent="0.25">
      <c r="A78" t="str">
        <f t="shared" si="4"/>
        <v>11</v>
      </c>
      <c r="B78" s="31" t="s">
        <v>30</v>
      </c>
      <c r="C78" t="s">
        <v>29</v>
      </c>
      <c r="D78" s="3">
        <v>19852.02</v>
      </c>
      <c r="E78" s="56">
        <f>SUM(D18:D78)</f>
        <v>10247477417.830002</v>
      </c>
      <c r="R78" t="str">
        <f t="shared" si="5"/>
        <v>11</v>
      </c>
      <c r="S78" s="36" t="s">
        <v>4</v>
      </c>
      <c r="T78" t="s">
        <v>8</v>
      </c>
      <c r="U78" s="3">
        <v>1454.54</v>
      </c>
    </row>
    <row r="79" spans="1:21" x14ac:dyDescent="0.25">
      <c r="A79" t="str">
        <f t="shared" si="4"/>
        <v>12</v>
      </c>
      <c r="B79" s="11" t="s">
        <v>6</v>
      </c>
      <c r="C79" t="s">
        <v>3</v>
      </c>
      <c r="D79" s="3">
        <v>33672810.530000001</v>
      </c>
      <c r="R79" t="str">
        <f t="shared" si="5"/>
        <v>11</v>
      </c>
      <c r="S79" s="36" t="s">
        <v>4</v>
      </c>
      <c r="T79" t="s">
        <v>20</v>
      </c>
      <c r="U79" s="3">
        <v>57621110</v>
      </c>
    </row>
    <row r="80" spans="1:21" x14ac:dyDescent="0.25">
      <c r="A80" t="str">
        <f t="shared" si="4"/>
        <v>12</v>
      </c>
      <c r="B80" s="11" t="s">
        <v>6</v>
      </c>
      <c r="C80" t="s">
        <v>11</v>
      </c>
      <c r="D80" s="3">
        <v>3924313.42</v>
      </c>
      <c r="R80" t="str">
        <f t="shared" si="5"/>
        <v>11</v>
      </c>
      <c r="S80" s="36" t="s">
        <v>4</v>
      </c>
      <c r="T80" t="s">
        <v>21</v>
      </c>
      <c r="U80" s="3">
        <v>100000000</v>
      </c>
    </row>
    <row r="81" spans="1:21" x14ac:dyDescent="0.25">
      <c r="A81" t="str">
        <f t="shared" si="4"/>
        <v>12</v>
      </c>
      <c r="B81" s="11" t="s">
        <v>6</v>
      </c>
      <c r="C81" t="s">
        <v>14</v>
      </c>
      <c r="D81" s="3">
        <v>70991736.079999998</v>
      </c>
      <c r="R81" t="str">
        <f t="shared" si="5"/>
        <v>11</v>
      </c>
      <c r="S81" s="36" t="s">
        <v>4</v>
      </c>
      <c r="T81" t="s">
        <v>60</v>
      </c>
      <c r="U81" s="3">
        <v>27206.84</v>
      </c>
    </row>
    <row r="82" spans="1:21" x14ac:dyDescent="0.25">
      <c r="A82" t="str">
        <f t="shared" si="4"/>
        <v>12</v>
      </c>
      <c r="B82" s="11" t="s">
        <v>6</v>
      </c>
      <c r="C82" t="s">
        <v>4</v>
      </c>
      <c r="D82" s="3">
        <v>286392651.73000002</v>
      </c>
      <c r="R82" t="str">
        <f t="shared" si="5"/>
        <v>11</v>
      </c>
      <c r="S82" s="36" t="s">
        <v>4</v>
      </c>
      <c r="T82" t="s">
        <v>61</v>
      </c>
      <c r="U82" s="3">
        <v>10798847.949999999</v>
      </c>
    </row>
    <row r="83" spans="1:21" x14ac:dyDescent="0.25">
      <c r="A83" t="str">
        <f t="shared" si="4"/>
        <v>12</v>
      </c>
      <c r="B83" s="11" t="s">
        <v>6</v>
      </c>
      <c r="C83" t="s">
        <v>16</v>
      </c>
      <c r="D83" s="3">
        <v>2756160</v>
      </c>
      <c r="R83" t="str">
        <f t="shared" si="5"/>
        <v>11</v>
      </c>
      <c r="S83" s="36" t="s">
        <v>4</v>
      </c>
      <c r="T83" t="s">
        <v>62</v>
      </c>
      <c r="U83" s="3">
        <v>10262713.630000001</v>
      </c>
    </row>
    <row r="84" spans="1:21" x14ac:dyDescent="0.25">
      <c r="A84" t="str">
        <f t="shared" si="4"/>
        <v>12</v>
      </c>
      <c r="B84" s="11" t="s">
        <v>6</v>
      </c>
      <c r="C84" t="s">
        <v>31</v>
      </c>
      <c r="D84" s="3">
        <v>4307462.12</v>
      </c>
      <c r="R84" t="str">
        <f t="shared" si="5"/>
        <v>11</v>
      </c>
      <c r="S84" s="36" t="s">
        <v>4</v>
      </c>
      <c r="T84" t="s">
        <v>63</v>
      </c>
      <c r="U84" s="3">
        <v>1450000</v>
      </c>
    </row>
    <row r="85" spans="1:21" x14ac:dyDescent="0.25">
      <c r="A85" t="str">
        <f t="shared" si="4"/>
        <v>12</v>
      </c>
      <c r="B85" s="11" t="s">
        <v>6</v>
      </c>
      <c r="C85" t="s">
        <v>30</v>
      </c>
      <c r="D85" s="3">
        <v>86865.66</v>
      </c>
      <c r="R85" t="str">
        <f t="shared" si="5"/>
        <v>11</v>
      </c>
      <c r="S85" s="36" t="s">
        <v>4</v>
      </c>
      <c r="T85" t="s">
        <v>64</v>
      </c>
      <c r="U85" s="3">
        <v>27272.73</v>
      </c>
    </row>
    <row r="86" spans="1:21" x14ac:dyDescent="0.25">
      <c r="A86" t="str">
        <f t="shared" si="4"/>
        <v>12</v>
      </c>
      <c r="B86" s="11" t="s">
        <v>6</v>
      </c>
      <c r="C86" t="s">
        <v>6</v>
      </c>
      <c r="D86" s="3">
        <v>28168587.289999999</v>
      </c>
      <c r="R86" t="str">
        <f t="shared" si="5"/>
        <v>11</v>
      </c>
      <c r="S86" s="36" t="s">
        <v>4</v>
      </c>
      <c r="T86" t="s">
        <v>65</v>
      </c>
      <c r="U86" s="3">
        <v>3963808.36</v>
      </c>
    </row>
    <row r="87" spans="1:21" x14ac:dyDescent="0.25">
      <c r="A87" t="str">
        <f t="shared" si="4"/>
        <v>12</v>
      </c>
      <c r="B87" s="11" t="s">
        <v>6</v>
      </c>
      <c r="C87" t="s">
        <v>17</v>
      </c>
      <c r="D87" s="3">
        <v>930051</v>
      </c>
      <c r="R87" t="str">
        <f t="shared" si="5"/>
        <v>11</v>
      </c>
      <c r="S87" s="36" t="s">
        <v>4</v>
      </c>
      <c r="T87" t="s">
        <v>66</v>
      </c>
      <c r="U87" s="3">
        <v>2212318.17</v>
      </c>
    </row>
    <row r="88" spans="1:21" x14ac:dyDescent="0.25">
      <c r="A88" t="str">
        <f t="shared" si="4"/>
        <v>12</v>
      </c>
      <c r="B88" s="11" t="s">
        <v>6</v>
      </c>
      <c r="C88" t="s">
        <v>32</v>
      </c>
      <c r="D88" s="3">
        <v>5972.47</v>
      </c>
      <c r="R88" t="str">
        <f t="shared" si="5"/>
        <v>11</v>
      </c>
      <c r="S88" s="36" t="s">
        <v>4</v>
      </c>
      <c r="T88" t="s">
        <v>72</v>
      </c>
      <c r="U88" s="3">
        <v>442636.36</v>
      </c>
    </row>
    <row r="89" spans="1:21" x14ac:dyDescent="0.25">
      <c r="A89" t="str">
        <f t="shared" si="4"/>
        <v>12</v>
      </c>
      <c r="B89" s="11" t="s">
        <v>6</v>
      </c>
      <c r="C89" t="s">
        <v>19</v>
      </c>
      <c r="D89" s="3">
        <v>0.01</v>
      </c>
      <c r="R89" t="str">
        <f t="shared" si="5"/>
        <v>11</v>
      </c>
      <c r="S89" s="36" t="s">
        <v>4</v>
      </c>
      <c r="T89" t="s">
        <v>73</v>
      </c>
      <c r="U89" s="3">
        <v>157788.94</v>
      </c>
    </row>
    <row r="90" spans="1:21" x14ac:dyDescent="0.25">
      <c r="A90" t="str">
        <f t="shared" si="4"/>
        <v>12</v>
      </c>
      <c r="B90" s="11" t="s">
        <v>6</v>
      </c>
      <c r="C90" t="s">
        <v>8</v>
      </c>
      <c r="D90" s="3">
        <v>152059391.18000001</v>
      </c>
      <c r="R90" t="str">
        <f t="shared" si="5"/>
        <v>11</v>
      </c>
      <c r="S90" s="36" t="s">
        <v>4</v>
      </c>
      <c r="T90" t="s">
        <v>74</v>
      </c>
      <c r="U90" s="3">
        <v>740818.18</v>
      </c>
    </row>
    <row r="91" spans="1:21" x14ac:dyDescent="0.25">
      <c r="A91" t="str">
        <f t="shared" si="4"/>
        <v>12</v>
      </c>
      <c r="B91" s="11" t="s">
        <v>6</v>
      </c>
      <c r="C91" t="s">
        <v>9</v>
      </c>
      <c r="D91" s="3">
        <v>1546285.41</v>
      </c>
      <c r="R91" t="str">
        <f t="shared" si="5"/>
        <v>11</v>
      </c>
      <c r="S91" s="36" t="s">
        <v>4</v>
      </c>
      <c r="T91" t="s">
        <v>75</v>
      </c>
      <c r="U91" s="3">
        <v>2745996.22</v>
      </c>
    </row>
    <row r="92" spans="1:21" x14ac:dyDescent="0.25">
      <c r="A92" t="str">
        <f t="shared" si="4"/>
        <v>12</v>
      </c>
      <c r="B92" s="11" t="s">
        <v>6</v>
      </c>
      <c r="C92" t="s">
        <v>10</v>
      </c>
      <c r="D92" s="3">
        <v>1507919568.5699999</v>
      </c>
      <c r="R92" t="str">
        <f t="shared" si="5"/>
        <v>11</v>
      </c>
      <c r="S92" s="36" t="s">
        <v>4</v>
      </c>
      <c r="T92" t="s">
        <v>77</v>
      </c>
      <c r="U92" s="3">
        <v>404136.36</v>
      </c>
    </row>
    <row r="93" spans="1:21" x14ac:dyDescent="0.25">
      <c r="A93" t="str">
        <f t="shared" si="4"/>
        <v>12</v>
      </c>
      <c r="B93" s="11" t="s">
        <v>33</v>
      </c>
      <c r="C93" t="s">
        <v>25</v>
      </c>
      <c r="D93" s="3">
        <v>919487697.98000002</v>
      </c>
      <c r="R93" t="str">
        <f t="shared" si="5"/>
        <v>11</v>
      </c>
      <c r="S93" s="36" t="s">
        <v>4</v>
      </c>
      <c r="T93" t="s">
        <v>78</v>
      </c>
      <c r="U93" s="3">
        <v>487000</v>
      </c>
    </row>
    <row r="94" spans="1:21" x14ac:dyDescent="0.25">
      <c r="A94" t="str">
        <f t="shared" si="4"/>
        <v>12</v>
      </c>
      <c r="B94" s="11" t="s">
        <v>33</v>
      </c>
      <c r="C94" t="s">
        <v>29</v>
      </c>
      <c r="D94" s="3">
        <v>3066229.84</v>
      </c>
      <c r="R94" t="str">
        <f t="shared" si="5"/>
        <v>11</v>
      </c>
      <c r="S94" s="36" t="s">
        <v>4</v>
      </c>
      <c r="T94" t="s">
        <v>79</v>
      </c>
      <c r="U94" s="3">
        <v>7814963.6400000006</v>
      </c>
    </row>
    <row r="95" spans="1:21" x14ac:dyDescent="0.25">
      <c r="A95" t="str">
        <f t="shared" si="4"/>
        <v>12</v>
      </c>
      <c r="B95" s="11" t="s">
        <v>34</v>
      </c>
      <c r="C95" t="s">
        <v>4</v>
      </c>
      <c r="D95" s="3">
        <v>13370222</v>
      </c>
      <c r="R95" t="str">
        <f t="shared" si="5"/>
        <v>11</v>
      </c>
      <c r="S95" s="36" t="s">
        <v>4</v>
      </c>
      <c r="T95" t="s">
        <v>80</v>
      </c>
      <c r="U95" s="3">
        <v>8361727.2699999996</v>
      </c>
    </row>
    <row r="96" spans="1:21" x14ac:dyDescent="0.25">
      <c r="A96" t="str">
        <f t="shared" si="4"/>
        <v>12</v>
      </c>
      <c r="B96" s="11" t="s">
        <v>34</v>
      </c>
      <c r="C96" t="s">
        <v>29</v>
      </c>
      <c r="D96" s="3">
        <v>98365.04</v>
      </c>
      <c r="R96" t="str">
        <f t="shared" si="5"/>
        <v>11</v>
      </c>
      <c r="S96" s="36" t="s">
        <v>4</v>
      </c>
      <c r="T96" t="s">
        <v>81</v>
      </c>
      <c r="U96" s="3">
        <v>1725993.5</v>
      </c>
    </row>
    <row r="97" spans="1:21" x14ac:dyDescent="0.25">
      <c r="A97" t="str">
        <f t="shared" si="4"/>
        <v>12</v>
      </c>
      <c r="B97" s="11" t="s">
        <v>17</v>
      </c>
      <c r="C97" t="s">
        <v>4</v>
      </c>
      <c r="D97" s="3">
        <v>64714980</v>
      </c>
      <c r="R97" t="str">
        <f t="shared" si="5"/>
        <v>11</v>
      </c>
      <c r="S97" s="36" t="s">
        <v>4</v>
      </c>
      <c r="T97" t="s">
        <v>82</v>
      </c>
      <c r="U97" s="3">
        <v>1642766.35</v>
      </c>
    </row>
    <row r="98" spans="1:21" x14ac:dyDescent="0.25">
      <c r="A98" t="str">
        <f t="shared" si="4"/>
        <v>12</v>
      </c>
      <c r="B98" s="11" t="s">
        <v>32</v>
      </c>
      <c r="C98" t="s">
        <v>14</v>
      </c>
      <c r="D98" s="3">
        <v>4750000</v>
      </c>
      <c r="R98" t="str">
        <f t="shared" si="5"/>
        <v>11</v>
      </c>
      <c r="S98" s="36" t="s">
        <v>4</v>
      </c>
      <c r="T98" t="s">
        <v>83</v>
      </c>
      <c r="U98" s="3">
        <v>103500</v>
      </c>
    </row>
    <row r="99" spans="1:21" x14ac:dyDescent="0.25">
      <c r="A99" t="str">
        <f t="shared" si="4"/>
        <v>12</v>
      </c>
      <c r="B99" s="11" t="s">
        <v>32</v>
      </c>
      <c r="C99" t="s">
        <v>4</v>
      </c>
      <c r="D99" s="3">
        <v>48700000</v>
      </c>
      <c r="R99" t="str">
        <f t="shared" si="5"/>
        <v>11</v>
      </c>
      <c r="S99" s="36" t="s">
        <v>4</v>
      </c>
      <c r="T99" t="s">
        <v>84</v>
      </c>
      <c r="U99" s="3">
        <v>325567</v>
      </c>
    </row>
    <row r="100" spans="1:21" x14ac:dyDescent="0.25">
      <c r="A100" t="str">
        <f t="shared" si="4"/>
        <v>12</v>
      </c>
      <c r="B100" s="11" t="s">
        <v>32</v>
      </c>
      <c r="C100" t="s">
        <v>6</v>
      </c>
      <c r="D100" s="3">
        <v>5977.27</v>
      </c>
      <c r="R100" t="str">
        <f t="shared" si="5"/>
        <v>11</v>
      </c>
      <c r="S100" s="36" t="s">
        <v>4</v>
      </c>
      <c r="T100" t="s">
        <v>85</v>
      </c>
      <c r="U100" s="3">
        <v>55034.92</v>
      </c>
    </row>
    <row r="101" spans="1:21" x14ac:dyDescent="0.25">
      <c r="A101" t="str">
        <f t="shared" si="4"/>
        <v>12</v>
      </c>
      <c r="B101" s="11" t="s">
        <v>32</v>
      </c>
      <c r="C101" t="s">
        <v>32</v>
      </c>
      <c r="D101" s="3">
        <v>0.91</v>
      </c>
      <c r="R101" t="str">
        <f t="shared" si="5"/>
        <v>11</v>
      </c>
      <c r="S101" s="36" t="s">
        <v>4</v>
      </c>
      <c r="T101" t="s">
        <v>86</v>
      </c>
      <c r="U101" s="3">
        <v>4523717.22</v>
      </c>
    </row>
    <row r="102" spans="1:21" x14ac:dyDescent="0.25">
      <c r="A102" t="str">
        <f t="shared" si="4"/>
        <v>12</v>
      </c>
      <c r="B102" s="11" t="s">
        <v>35</v>
      </c>
      <c r="C102" t="s">
        <v>14</v>
      </c>
      <c r="D102" s="3">
        <v>3135343.39</v>
      </c>
      <c r="R102" t="str">
        <f t="shared" si="5"/>
        <v>11</v>
      </c>
      <c r="S102" s="36" t="s">
        <v>4</v>
      </c>
      <c r="T102" t="s">
        <v>87</v>
      </c>
      <c r="U102" s="3">
        <v>1470000</v>
      </c>
    </row>
    <row r="103" spans="1:21" x14ac:dyDescent="0.25">
      <c r="A103" t="str">
        <f t="shared" si="4"/>
        <v>12</v>
      </c>
      <c r="B103" s="11" t="s">
        <v>35</v>
      </c>
      <c r="C103" t="s">
        <v>4</v>
      </c>
      <c r="D103" s="3">
        <v>7535800.1299999999</v>
      </c>
      <c r="R103" t="str">
        <f t="shared" si="5"/>
        <v>11</v>
      </c>
      <c r="S103" s="36" t="s">
        <v>4</v>
      </c>
      <c r="T103" t="s">
        <v>88</v>
      </c>
      <c r="U103" s="3">
        <v>1086932.68</v>
      </c>
    </row>
    <row r="104" spans="1:21" x14ac:dyDescent="0.25">
      <c r="A104" t="str">
        <f t="shared" si="4"/>
        <v>12</v>
      </c>
      <c r="B104" s="11" t="s">
        <v>35</v>
      </c>
      <c r="C104" t="s">
        <v>15</v>
      </c>
      <c r="D104" s="3">
        <v>845.45</v>
      </c>
      <c r="R104" t="str">
        <f t="shared" si="5"/>
        <v>11</v>
      </c>
      <c r="S104" s="36" t="s">
        <v>4</v>
      </c>
      <c r="T104" t="s">
        <v>89</v>
      </c>
      <c r="U104" s="3">
        <v>1084727.27</v>
      </c>
    </row>
    <row r="105" spans="1:21" x14ac:dyDescent="0.25">
      <c r="A105" t="str">
        <f t="shared" si="4"/>
        <v>12</v>
      </c>
      <c r="B105" s="11" t="s">
        <v>35</v>
      </c>
      <c r="C105" t="s">
        <v>6</v>
      </c>
      <c r="D105" s="3">
        <v>6172768.8499999996</v>
      </c>
      <c r="R105" t="str">
        <f t="shared" si="5"/>
        <v>11</v>
      </c>
      <c r="S105" s="36" t="s">
        <v>4</v>
      </c>
      <c r="T105" t="s">
        <v>90</v>
      </c>
      <c r="U105" s="3">
        <v>61386181.799999997</v>
      </c>
    </row>
    <row r="106" spans="1:21" x14ac:dyDescent="0.25">
      <c r="A106" t="str">
        <f t="shared" si="4"/>
        <v>12</v>
      </c>
      <c r="B106" s="11" t="s">
        <v>35</v>
      </c>
      <c r="C106" t="s">
        <v>17</v>
      </c>
      <c r="D106" s="3">
        <v>1682270.91</v>
      </c>
      <c r="R106" t="str">
        <f t="shared" si="5"/>
        <v>11</v>
      </c>
      <c r="S106" s="36" t="s">
        <v>4</v>
      </c>
      <c r="T106" t="s">
        <v>91</v>
      </c>
      <c r="U106" s="3">
        <v>109090.9</v>
      </c>
    </row>
    <row r="107" spans="1:21" x14ac:dyDescent="0.25">
      <c r="A107" t="str">
        <f t="shared" si="4"/>
        <v>12</v>
      </c>
      <c r="B107" s="11" t="s">
        <v>35</v>
      </c>
      <c r="C107" t="s">
        <v>32</v>
      </c>
      <c r="D107" s="3">
        <v>4588864.55</v>
      </c>
      <c r="R107" t="str">
        <f t="shared" si="5"/>
        <v>11</v>
      </c>
      <c r="S107" s="36" t="s">
        <v>4</v>
      </c>
      <c r="T107" t="s">
        <v>95</v>
      </c>
      <c r="U107" s="3">
        <v>6845818.1799999997</v>
      </c>
    </row>
    <row r="108" spans="1:21" x14ac:dyDescent="0.25">
      <c r="A108" t="str">
        <f t="shared" si="4"/>
        <v>12</v>
      </c>
      <c r="B108" s="11" t="s">
        <v>35</v>
      </c>
      <c r="C108" t="s">
        <v>19</v>
      </c>
      <c r="D108" s="3">
        <v>1199820.76</v>
      </c>
      <c r="R108" t="str">
        <f t="shared" si="5"/>
        <v>11</v>
      </c>
      <c r="S108" s="36" t="s">
        <v>4</v>
      </c>
      <c r="T108" t="s">
        <v>97</v>
      </c>
      <c r="U108" s="3">
        <v>4202090.91</v>
      </c>
    </row>
    <row r="109" spans="1:21" x14ac:dyDescent="0.25">
      <c r="A109" t="str">
        <f t="shared" si="4"/>
        <v>12</v>
      </c>
      <c r="B109" s="11" t="s">
        <v>35</v>
      </c>
      <c r="C109" t="s">
        <v>36</v>
      </c>
      <c r="D109" s="3">
        <v>101005414.58</v>
      </c>
      <c r="R109" t="str">
        <f t="shared" si="5"/>
        <v>11</v>
      </c>
      <c r="S109" s="36" t="s">
        <v>4</v>
      </c>
      <c r="T109" t="s">
        <v>98</v>
      </c>
      <c r="U109" s="3">
        <v>3963959.08</v>
      </c>
    </row>
    <row r="110" spans="1:21" x14ac:dyDescent="0.25">
      <c r="A110" t="str">
        <f t="shared" si="4"/>
        <v>12</v>
      </c>
      <c r="B110" s="11" t="s">
        <v>35</v>
      </c>
      <c r="C110" t="s">
        <v>37</v>
      </c>
      <c r="D110" s="3">
        <v>65974812.009999998</v>
      </c>
      <c r="R110" t="str">
        <f t="shared" si="5"/>
        <v>11</v>
      </c>
      <c r="S110" s="36" t="s">
        <v>4</v>
      </c>
      <c r="T110" t="s">
        <v>99</v>
      </c>
      <c r="U110" s="3">
        <v>1228981.82</v>
      </c>
    </row>
    <row r="111" spans="1:21" x14ac:dyDescent="0.25">
      <c r="A111" t="str">
        <f t="shared" si="4"/>
        <v>12</v>
      </c>
      <c r="B111" s="11" t="s">
        <v>35</v>
      </c>
      <c r="C111" t="s">
        <v>7</v>
      </c>
      <c r="D111" s="3">
        <v>6202252.6399999997</v>
      </c>
      <c r="R111" t="str">
        <f t="shared" si="5"/>
        <v>11</v>
      </c>
      <c r="S111" s="36" t="s">
        <v>4</v>
      </c>
      <c r="T111" t="s">
        <v>100</v>
      </c>
      <c r="U111" s="3">
        <v>2000000</v>
      </c>
    </row>
    <row r="112" spans="1:21" x14ac:dyDescent="0.25">
      <c r="A112" t="str">
        <f t="shared" si="4"/>
        <v>12</v>
      </c>
      <c r="B112" s="11" t="s">
        <v>18</v>
      </c>
      <c r="C112" t="s">
        <v>4</v>
      </c>
      <c r="D112" s="3">
        <v>325566</v>
      </c>
      <c r="R112" t="str">
        <f t="shared" si="5"/>
        <v>11</v>
      </c>
      <c r="S112" s="36" t="s">
        <v>4</v>
      </c>
      <c r="T112" t="s">
        <v>101</v>
      </c>
      <c r="U112" s="3">
        <v>59662085.520000003</v>
      </c>
    </row>
    <row r="113" spans="1:21" x14ac:dyDescent="0.25">
      <c r="A113" t="str">
        <f t="shared" si="4"/>
        <v>12</v>
      </c>
      <c r="B113" s="11" t="s">
        <v>38</v>
      </c>
      <c r="C113" t="s">
        <v>4</v>
      </c>
      <c r="D113" s="3">
        <v>6561455.8700000001</v>
      </c>
      <c r="R113" t="str">
        <f t="shared" si="5"/>
        <v>11</v>
      </c>
      <c r="S113" s="36" t="s">
        <v>4</v>
      </c>
      <c r="T113" t="s">
        <v>104</v>
      </c>
      <c r="U113" s="3">
        <v>18407558.289999999</v>
      </c>
    </row>
    <row r="114" spans="1:21" x14ac:dyDescent="0.25">
      <c r="A114" t="str">
        <f t="shared" si="4"/>
        <v>12</v>
      </c>
      <c r="B114" s="11" t="s">
        <v>38</v>
      </c>
      <c r="C114" t="s">
        <v>39</v>
      </c>
      <c r="D114" s="3">
        <v>8922370.1999999993</v>
      </c>
      <c r="R114" t="str">
        <f t="shared" si="5"/>
        <v>11</v>
      </c>
      <c r="S114" s="36" t="s">
        <v>15</v>
      </c>
      <c r="T114" t="s">
        <v>13</v>
      </c>
      <c r="U114" s="3">
        <v>275000</v>
      </c>
    </row>
    <row r="115" spans="1:21" x14ac:dyDescent="0.25">
      <c r="A115" t="str">
        <f t="shared" si="4"/>
        <v>12</v>
      </c>
      <c r="B115" s="11" t="s">
        <v>19</v>
      </c>
      <c r="C115" t="s">
        <v>14</v>
      </c>
      <c r="D115" s="3">
        <v>6060840.7599999998</v>
      </c>
      <c r="R115" t="str">
        <f t="shared" si="5"/>
        <v>11</v>
      </c>
      <c r="S115" s="36" t="s">
        <v>15</v>
      </c>
      <c r="T115" t="s">
        <v>14</v>
      </c>
      <c r="U115" s="3">
        <v>222370000</v>
      </c>
    </row>
    <row r="116" spans="1:21" x14ac:dyDescent="0.25">
      <c r="A116" t="str">
        <f t="shared" si="4"/>
        <v>12</v>
      </c>
      <c r="B116" s="11" t="s">
        <v>19</v>
      </c>
      <c r="C116" t="s">
        <v>4</v>
      </c>
      <c r="D116" s="3">
        <v>14357193.41</v>
      </c>
      <c r="R116" t="str">
        <f t="shared" si="5"/>
        <v>11</v>
      </c>
      <c r="S116" s="36" t="s">
        <v>15</v>
      </c>
      <c r="T116" t="s">
        <v>4</v>
      </c>
      <c r="U116" s="3">
        <v>756092700</v>
      </c>
    </row>
    <row r="117" spans="1:21" x14ac:dyDescent="0.25">
      <c r="A117" t="str">
        <f t="shared" si="4"/>
        <v>12</v>
      </c>
      <c r="B117" s="11" t="s">
        <v>19</v>
      </c>
      <c r="C117" t="s">
        <v>19</v>
      </c>
      <c r="D117" s="3">
        <v>48345.01</v>
      </c>
      <c r="R117" t="str">
        <f t="shared" si="5"/>
        <v>11</v>
      </c>
      <c r="S117" s="36" t="s">
        <v>15</v>
      </c>
      <c r="T117" t="s">
        <v>35</v>
      </c>
      <c r="U117" s="3">
        <v>845.45</v>
      </c>
    </row>
    <row r="118" spans="1:21" x14ac:dyDescent="0.25">
      <c r="A118" t="str">
        <f t="shared" si="4"/>
        <v>12</v>
      </c>
      <c r="B118" s="11" t="s">
        <v>19</v>
      </c>
      <c r="C118" t="s">
        <v>8</v>
      </c>
      <c r="D118" s="3">
        <v>526358.92999999993</v>
      </c>
      <c r="R118" t="str">
        <f t="shared" si="5"/>
        <v>11</v>
      </c>
      <c r="S118" s="36" t="s">
        <v>15</v>
      </c>
      <c r="T118" t="s">
        <v>7</v>
      </c>
      <c r="U118" s="3">
        <v>18610777.120000001</v>
      </c>
    </row>
    <row r="119" spans="1:21" x14ac:dyDescent="0.25">
      <c r="A119" t="str">
        <f t="shared" si="4"/>
        <v>12</v>
      </c>
      <c r="B119" s="11" t="s">
        <v>19</v>
      </c>
      <c r="C119" t="s">
        <v>10</v>
      </c>
      <c r="D119" s="3">
        <v>4466161.49</v>
      </c>
      <c r="R119" t="str">
        <f t="shared" si="5"/>
        <v>11</v>
      </c>
      <c r="S119" s="36" t="s">
        <v>15</v>
      </c>
      <c r="T119" t="s">
        <v>21</v>
      </c>
      <c r="U119" s="3">
        <v>259752.73</v>
      </c>
    </row>
    <row r="120" spans="1:21" x14ac:dyDescent="0.25">
      <c r="A120" t="str">
        <f t="shared" si="4"/>
        <v>12</v>
      </c>
      <c r="B120" s="11" t="s">
        <v>19</v>
      </c>
      <c r="C120" t="s">
        <v>40</v>
      </c>
      <c r="D120" s="3">
        <v>102043847.29000001</v>
      </c>
      <c r="R120" t="str">
        <f t="shared" si="5"/>
        <v>11</v>
      </c>
      <c r="S120" s="36" t="s">
        <v>15</v>
      </c>
      <c r="T120" t="s">
        <v>60</v>
      </c>
      <c r="U120" s="3">
        <v>3860.07</v>
      </c>
    </row>
    <row r="121" spans="1:21" x14ac:dyDescent="0.25">
      <c r="A121" t="str">
        <f t="shared" si="4"/>
        <v>12</v>
      </c>
      <c r="B121" s="11" t="s">
        <v>41</v>
      </c>
      <c r="C121" t="s">
        <v>14</v>
      </c>
      <c r="D121" s="3">
        <v>38316500</v>
      </c>
      <c r="R121" t="str">
        <f t="shared" si="5"/>
        <v>11</v>
      </c>
      <c r="S121" s="36" t="s">
        <v>15</v>
      </c>
      <c r="T121" t="s">
        <v>78</v>
      </c>
      <c r="U121" s="3">
        <v>8281107.0099999998</v>
      </c>
    </row>
    <row r="122" spans="1:21" x14ac:dyDescent="0.25">
      <c r="A122" t="str">
        <f t="shared" si="4"/>
        <v>12</v>
      </c>
      <c r="B122" s="11" t="s">
        <v>41</v>
      </c>
      <c r="C122" t="s">
        <v>4</v>
      </c>
      <c r="D122" s="3">
        <v>236415594.59999999</v>
      </c>
      <c r="R122" t="str">
        <f t="shared" si="5"/>
        <v>11</v>
      </c>
      <c r="S122" s="36" t="s">
        <v>15</v>
      </c>
      <c r="T122" t="s">
        <v>81</v>
      </c>
      <c r="U122" s="3">
        <v>368847.1</v>
      </c>
    </row>
    <row r="123" spans="1:21" x14ac:dyDescent="0.25">
      <c r="A123" t="str">
        <f t="shared" si="4"/>
        <v>12</v>
      </c>
      <c r="B123" s="11" t="s">
        <v>41</v>
      </c>
      <c r="C123" t="s">
        <v>19</v>
      </c>
      <c r="D123" s="3">
        <v>1021823.16</v>
      </c>
      <c r="E123" s="56">
        <f>SUM(D79:D123)</f>
        <v>3763519578.499999</v>
      </c>
      <c r="R123" t="str">
        <f t="shared" si="5"/>
        <v>11</v>
      </c>
      <c r="S123" s="36" t="s">
        <v>15</v>
      </c>
      <c r="T123" t="s">
        <v>85</v>
      </c>
      <c r="U123" s="3">
        <v>424.84</v>
      </c>
    </row>
    <row r="124" spans="1:21" x14ac:dyDescent="0.25">
      <c r="A124" t="str">
        <f t="shared" si="4"/>
        <v>15</v>
      </c>
      <c r="B124" s="12" t="s">
        <v>42</v>
      </c>
      <c r="C124" t="s">
        <v>42</v>
      </c>
      <c r="D124" s="3">
        <v>1723421.96</v>
      </c>
      <c r="R124" t="str">
        <f t="shared" si="5"/>
        <v>11</v>
      </c>
      <c r="S124" s="36" t="s">
        <v>15</v>
      </c>
      <c r="T124" t="s">
        <v>99</v>
      </c>
      <c r="U124" s="3">
        <v>79465.649999999994</v>
      </c>
    </row>
    <row r="125" spans="1:21" x14ac:dyDescent="0.25">
      <c r="A125" t="str">
        <f t="shared" si="4"/>
        <v>15</v>
      </c>
      <c r="B125" s="12" t="s">
        <v>42</v>
      </c>
      <c r="C125" t="s">
        <v>36</v>
      </c>
      <c r="D125" s="3">
        <v>1070888421.28</v>
      </c>
      <c r="R125" t="str">
        <f t="shared" si="5"/>
        <v>11</v>
      </c>
      <c r="S125" s="36" t="s">
        <v>5</v>
      </c>
      <c r="T125" t="s">
        <v>3</v>
      </c>
      <c r="U125" s="3">
        <v>205000</v>
      </c>
    </row>
    <row r="126" spans="1:21" x14ac:dyDescent="0.25">
      <c r="A126" t="str">
        <f t="shared" si="4"/>
        <v>15</v>
      </c>
      <c r="B126" s="12" t="s">
        <v>42</v>
      </c>
      <c r="C126" t="s">
        <v>37</v>
      </c>
      <c r="D126" s="3">
        <v>667588508.75</v>
      </c>
      <c r="R126" t="str">
        <f t="shared" si="5"/>
        <v>11</v>
      </c>
      <c r="S126" s="36" t="s">
        <v>5</v>
      </c>
      <c r="T126" t="s">
        <v>15</v>
      </c>
      <c r="U126" s="3">
        <v>294240648.83999997</v>
      </c>
    </row>
    <row r="127" spans="1:21" x14ac:dyDescent="0.25">
      <c r="A127" t="str">
        <f t="shared" si="4"/>
        <v>15</v>
      </c>
      <c r="B127" s="12" t="s">
        <v>42</v>
      </c>
      <c r="C127" t="s">
        <v>7</v>
      </c>
      <c r="D127" s="3">
        <v>276757954.54000002</v>
      </c>
      <c r="R127" t="str">
        <f t="shared" si="5"/>
        <v>11</v>
      </c>
      <c r="S127" s="36" t="s">
        <v>5</v>
      </c>
      <c r="T127" t="s">
        <v>81</v>
      </c>
      <c r="U127" s="3">
        <v>3018965.15</v>
      </c>
    </row>
    <row r="128" spans="1:21" x14ac:dyDescent="0.25">
      <c r="A128" t="str">
        <f t="shared" si="4"/>
        <v>15</v>
      </c>
      <c r="B128" s="12" t="s">
        <v>42</v>
      </c>
      <c r="C128" t="s">
        <v>40</v>
      </c>
      <c r="D128" s="3">
        <v>116059127.44</v>
      </c>
      <c r="R128" t="str">
        <f t="shared" si="5"/>
        <v>11</v>
      </c>
      <c r="S128" s="36" t="s">
        <v>12</v>
      </c>
      <c r="T128" t="s">
        <v>11</v>
      </c>
      <c r="U128" s="3">
        <v>8000</v>
      </c>
    </row>
    <row r="129" spans="1:21" x14ac:dyDescent="0.25">
      <c r="A129" t="str">
        <f t="shared" si="4"/>
        <v>15</v>
      </c>
      <c r="B129" s="12" t="s">
        <v>42</v>
      </c>
      <c r="C129" t="s">
        <v>43</v>
      </c>
      <c r="D129" s="3">
        <v>198820008.97</v>
      </c>
      <c r="E129" s="56">
        <f>SUM(D124:D129)</f>
        <v>2331837442.9400001</v>
      </c>
      <c r="R129" t="str">
        <f t="shared" si="5"/>
        <v>11</v>
      </c>
      <c r="S129" s="36" t="s">
        <v>12</v>
      </c>
      <c r="T129" t="s">
        <v>14</v>
      </c>
      <c r="U129" s="3">
        <v>97860000</v>
      </c>
    </row>
    <row r="130" spans="1:21" x14ac:dyDescent="0.25">
      <c r="A130" t="str">
        <f t="shared" si="4"/>
        <v>18</v>
      </c>
      <c r="B130" s="13" t="s">
        <v>36</v>
      </c>
      <c r="C130" t="s">
        <v>6</v>
      </c>
      <c r="D130" s="3">
        <v>26968329.969999999</v>
      </c>
      <c r="R130" t="str">
        <f t="shared" si="5"/>
        <v>11</v>
      </c>
      <c r="S130" s="36" t="s">
        <v>12</v>
      </c>
      <c r="T130" t="s">
        <v>4</v>
      </c>
      <c r="U130" s="3">
        <v>532406800</v>
      </c>
    </row>
    <row r="131" spans="1:21" x14ac:dyDescent="0.25">
      <c r="A131" t="str">
        <f t="shared" ref="A131:A194" si="6">LEFT(B131,2)</f>
        <v>18</v>
      </c>
      <c r="B131" s="13" t="s">
        <v>36</v>
      </c>
      <c r="C131" t="s">
        <v>34</v>
      </c>
      <c r="D131" s="3">
        <v>13468587.039999999</v>
      </c>
      <c r="R131" t="str">
        <f t="shared" ref="R131:R194" si="7">LEFT(S131,2)</f>
        <v>11</v>
      </c>
      <c r="S131" s="36" t="s">
        <v>12</v>
      </c>
      <c r="T131" t="s">
        <v>60</v>
      </c>
      <c r="U131" s="3">
        <v>2164.4499999999998</v>
      </c>
    </row>
    <row r="132" spans="1:21" x14ac:dyDescent="0.25">
      <c r="A132" t="str">
        <f t="shared" si="6"/>
        <v>18</v>
      </c>
      <c r="B132" s="13" t="s">
        <v>36</v>
      </c>
      <c r="C132" t="s">
        <v>7</v>
      </c>
      <c r="D132" s="3">
        <v>140818647.27000001</v>
      </c>
      <c r="R132" t="str">
        <f t="shared" si="7"/>
        <v>11</v>
      </c>
      <c r="S132" s="36" t="s">
        <v>12</v>
      </c>
      <c r="T132" t="s">
        <v>78</v>
      </c>
      <c r="U132" s="3">
        <v>305723.78999999998</v>
      </c>
    </row>
    <row r="133" spans="1:21" x14ac:dyDescent="0.25">
      <c r="A133" t="str">
        <f t="shared" si="6"/>
        <v>18</v>
      </c>
      <c r="B133" s="13" t="s">
        <v>36</v>
      </c>
      <c r="C133" t="s">
        <v>27</v>
      </c>
      <c r="D133" s="3">
        <v>1004115058.62</v>
      </c>
      <c r="R133" t="str">
        <f t="shared" si="7"/>
        <v>11</v>
      </c>
      <c r="S133" s="36" t="s">
        <v>12</v>
      </c>
      <c r="T133" t="s">
        <v>81</v>
      </c>
      <c r="U133" s="3">
        <v>46312</v>
      </c>
    </row>
    <row r="134" spans="1:21" x14ac:dyDescent="0.25">
      <c r="A134" t="str">
        <f t="shared" si="6"/>
        <v>18</v>
      </c>
      <c r="B134" s="13" t="s">
        <v>36</v>
      </c>
      <c r="C134" t="s">
        <v>28</v>
      </c>
      <c r="D134" s="3">
        <v>480049.37</v>
      </c>
      <c r="R134" t="str">
        <f t="shared" si="7"/>
        <v>11</v>
      </c>
      <c r="S134" s="36" t="s">
        <v>12</v>
      </c>
      <c r="T134" t="s">
        <v>85</v>
      </c>
      <c r="U134" s="3">
        <v>268.05</v>
      </c>
    </row>
    <row r="135" spans="1:21" x14ac:dyDescent="0.25">
      <c r="A135" t="str">
        <f t="shared" si="6"/>
        <v>18</v>
      </c>
      <c r="B135" s="13" t="s">
        <v>37</v>
      </c>
      <c r="C135" t="s">
        <v>7</v>
      </c>
      <c r="D135" s="3">
        <v>102857481.97</v>
      </c>
      <c r="R135" t="str">
        <f t="shared" si="7"/>
        <v>11</v>
      </c>
      <c r="S135" s="36" t="s">
        <v>12</v>
      </c>
      <c r="T135" t="s">
        <v>99</v>
      </c>
      <c r="U135" s="3">
        <v>199.5</v>
      </c>
    </row>
    <row r="136" spans="1:21" x14ac:dyDescent="0.25">
      <c r="A136" t="str">
        <f t="shared" si="6"/>
        <v>18</v>
      </c>
      <c r="B136" s="13" t="s">
        <v>37</v>
      </c>
      <c r="C136" t="s">
        <v>27</v>
      </c>
      <c r="D136" s="3">
        <v>630705838.78999996</v>
      </c>
      <c r="E136" s="56">
        <f>SUM(D130:D136)</f>
        <v>1919413993.03</v>
      </c>
      <c r="R136" t="str">
        <f t="shared" si="7"/>
        <v>11</v>
      </c>
      <c r="S136" s="36" t="s">
        <v>26</v>
      </c>
      <c r="T136" t="s">
        <v>12</v>
      </c>
      <c r="U136" s="3">
        <v>298413642.38</v>
      </c>
    </row>
    <row r="137" spans="1:21" x14ac:dyDescent="0.25">
      <c r="A137" t="str">
        <f t="shared" si="6"/>
        <v>20</v>
      </c>
      <c r="B137" s="14" t="s">
        <v>44</v>
      </c>
      <c r="C137" t="s">
        <v>32</v>
      </c>
      <c r="D137" s="3">
        <v>3000000</v>
      </c>
      <c r="R137" t="str">
        <f t="shared" si="7"/>
        <v>11</v>
      </c>
      <c r="S137" s="36" t="s">
        <v>26</v>
      </c>
      <c r="T137" t="s">
        <v>81</v>
      </c>
      <c r="U137" s="3">
        <v>3118681.25</v>
      </c>
    </row>
    <row r="138" spans="1:21" x14ac:dyDescent="0.25">
      <c r="A138" t="str">
        <f t="shared" si="6"/>
        <v>20</v>
      </c>
      <c r="B138" s="14" t="s">
        <v>44</v>
      </c>
      <c r="C138" t="s">
        <v>42</v>
      </c>
      <c r="D138" s="3">
        <v>18097726.23</v>
      </c>
      <c r="R138" t="str">
        <f t="shared" si="7"/>
        <v>11</v>
      </c>
      <c r="S138" s="36" t="s">
        <v>16</v>
      </c>
      <c r="T138" t="s">
        <v>14</v>
      </c>
      <c r="U138" s="3">
        <v>269590000</v>
      </c>
    </row>
    <row r="139" spans="1:21" x14ac:dyDescent="0.25">
      <c r="A139" t="str">
        <f t="shared" si="6"/>
        <v>20</v>
      </c>
      <c r="B139" s="14" t="s">
        <v>45</v>
      </c>
      <c r="C139" t="s">
        <v>17</v>
      </c>
      <c r="D139" s="3">
        <v>8670072.7300000004</v>
      </c>
      <c r="R139" t="str">
        <f t="shared" si="7"/>
        <v>11</v>
      </c>
      <c r="S139" s="36" t="s">
        <v>16</v>
      </c>
      <c r="T139" t="s">
        <v>4</v>
      </c>
      <c r="U139" s="3">
        <v>677327600</v>
      </c>
    </row>
    <row r="140" spans="1:21" x14ac:dyDescent="0.25">
      <c r="A140" t="str">
        <f t="shared" si="6"/>
        <v>20</v>
      </c>
      <c r="B140" s="14" t="s">
        <v>46</v>
      </c>
      <c r="C140" t="s">
        <v>17</v>
      </c>
      <c r="D140" s="3">
        <v>11090909.09</v>
      </c>
      <c r="R140" t="str">
        <f t="shared" si="7"/>
        <v>11</v>
      </c>
      <c r="S140" s="36" t="s">
        <v>16</v>
      </c>
      <c r="T140" t="s">
        <v>6</v>
      </c>
      <c r="U140" s="3">
        <v>2756160</v>
      </c>
    </row>
    <row r="141" spans="1:21" x14ac:dyDescent="0.25">
      <c r="A141" t="str">
        <f t="shared" si="6"/>
        <v>20</v>
      </c>
      <c r="B141" s="14" t="s">
        <v>46</v>
      </c>
      <c r="C141" t="s">
        <v>36</v>
      </c>
      <c r="D141" s="3">
        <v>13956836.41</v>
      </c>
      <c r="E141" s="56">
        <f>SUM(D137:D141)</f>
        <v>54815544.459999993</v>
      </c>
      <c r="R141" t="str">
        <f t="shared" si="7"/>
        <v>11</v>
      </c>
      <c r="S141" s="36" t="s">
        <v>16</v>
      </c>
      <c r="T141" t="s">
        <v>7</v>
      </c>
      <c r="U141" s="3">
        <v>300000</v>
      </c>
    </row>
    <row r="142" spans="1:21" x14ac:dyDescent="0.25">
      <c r="A142" t="str">
        <f t="shared" si="6"/>
        <v>21</v>
      </c>
      <c r="B142" s="15" t="s">
        <v>47</v>
      </c>
      <c r="C142" t="s">
        <v>4</v>
      </c>
      <c r="D142" s="3">
        <v>1800000</v>
      </c>
      <c r="R142" t="str">
        <f t="shared" si="7"/>
        <v>11</v>
      </c>
      <c r="S142" s="36" t="s">
        <v>16</v>
      </c>
      <c r="T142" t="s">
        <v>60</v>
      </c>
      <c r="U142" s="3">
        <v>12073.47</v>
      </c>
    </row>
    <row r="143" spans="1:21" x14ac:dyDescent="0.25">
      <c r="A143" t="str">
        <f t="shared" si="6"/>
        <v>21</v>
      </c>
      <c r="B143" s="15" t="s">
        <v>47</v>
      </c>
      <c r="C143" t="s">
        <v>6</v>
      </c>
      <c r="D143" s="3">
        <v>8120000</v>
      </c>
      <c r="R143" t="str">
        <f t="shared" si="7"/>
        <v>11</v>
      </c>
      <c r="S143" s="36" t="s">
        <v>16</v>
      </c>
      <c r="T143" t="s">
        <v>81</v>
      </c>
      <c r="U143" s="3">
        <v>29400</v>
      </c>
    </row>
    <row r="144" spans="1:21" x14ac:dyDescent="0.25">
      <c r="A144" t="str">
        <f t="shared" si="6"/>
        <v>21</v>
      </c>
      <c r="B144" s="15" t="s">
        <v>47</v>
      </c>
      <c r="C144" t="s">
        <v>7</v>
      </c>
      <c r="D144" s="3">
        <v>4680000</v>
      </c>
      <c r="E144" s="56">
        <f>SUM(D142:D144)</f>
        <v>14600000</v>
      </c>
      <c r="R144" t="str">
        <f t="shared" si="7"/>
        <v>11</v>
      </c>
      <c r="S144" s="36" t="s">
        <v>16</v>
      </c>
      <c r="T144" t="s">
        <v>85</v>
      </c>
      <c r="U144" s="3">
        <v>416.68</v>
      </c>
    </row>
    <row r="145" spans="1:21" x14ac:dyDescent="0.25">
      <c r="A145" t="str">
        <f t="shared" si="6"/>
        <v>31</v>
      </c>
      <c r="B145" s="16" t="s">
        <v>7</v>
      </c>
      <c r="C145" t="s">
        <v>3</v>
      </c>
      <c r="D145" s="3">
        <v>697800</v>
      </c>
      <c r="R145" t="str">
        <f t="shared" si="7"/>
        <v>11</v>
      </c>
      <c r="S145" s="36" t="s">
        <v>23</v>
      </c>
      <c r="T145" t="s">
        <v>4</v>
      </c>
      <c r="U145" s="3">
        <v>270000</v>
      </c>
    </row>
    <row r="146" spans="1:21" x14ac:dyDescent="0.25">
      <c r="A146" t="str">
        <f t="shared" si="6"/>
        <v>31</v>
      </c>
      <c r="B146" s="16" t="s">
        <v>7</v>
      </c>
      <c r="C146" t="s">
        <v>13</v>
      </c>
      <c r="D146" s="3">
        <v>26402640</v>
      </c>
      <c r="R146" t="str">
        <f t="shared" si="7"/>
        <v>11</v>
      </c>
      <c r="S146" s="36" t="s">
        <v>23</v>
      </c>
      <c r="T146" t="s">
        <v>81</v>
      </c>
      <c r="U146" s="3">
        <v>40000</v>
      </c>
    </row>
    <row r="147" spans="1:21" x14ac:dyDescent="0.25">
      <c r="A147" t="str">
        <f t="shared" si="6"/>
        <v>31</v>
      </c>
      <c r="B147" s="16" t="s">
        <v>7</v>
      </c>
      <c r="C147" t="s">
        <v>14</v>
      </c>
      <c r="D147" s="3">
        <v>108065093.91</v>
      </c>
      <c r="R147" t="str">
        <f t="shared" si="7"/>
        <v>11</v>
      </c>
      <c r="S147" s="36" t="s">
        <v>23</v>
      </c>
      <c r="T147" t="s">
        <v>99</v>
      </c>
      <c r="U147" s="3">
        <v>311046</v>
      </c>
    </row>
    <row r="148" spans="1:21" x14ac:dyDescent="0.25">
      <c r="A148" t="str">
        <f t="shared" si="6"/>
        <v>31</v>
      </c>
      <c r="B148" s="16" t="s">
        <v>7</v>
      </c>
      <c r="C148" t="s">
        <v>4</v>
      </c>
      <c r="D148" s="3">
        <v>388873548.07999998</v>
      </c>
      <c r="R148" t="str">
        <f t="shared" si="7"/>
        <v>11</v>
      </c>
      <c r="S148" s="36" t="s">
        <v>23</v>
      </c>
      <c r="T148" t="s">
        <v>101</v>
      </c>
      <c r="U148" s="3">
        <v>36546892.240000002</v>
      </c>
    </row>
    <row r="149" spans="1:21" x14ac:dyDescent="0.25">
      <c r="A149" t="str">
        <f t="shared" si="6"/>
        <v>31</v>
      </c>
      <c r="B149" s="16" t="s">
        <v>7</v>
      </c>
      <c r="C149" t="s">
        <v>15</v>
      </c>
      <c r="D149" s="3">
        <v>18610777.120000001</v>
      </c>
      <c r="R149" t="str">
        <f t="shared" si="7"/>
        <v>11</v>
      </c>
      <c r="S149" s="36" t="s">
        <v>24</v>
      </c>
      <c r="T149" t="s">
        <v>4</v>
      </c>
      <c r="U149" s="3">
        <v>61450000</v>
      </c>
    </row>
    <row r="150" spans="1:21" x14ac:dyDescent="0.25">
      <c r="A150" t="str">
        <f t="shared" si="6"/>
        <v>31</v>
      </c>
      <c r="B150" s="16" t="s">
        <v>7</v>
      </c>
      <c r="C150" t="s">
        <v>16</v>
      </c>
      <c r="D150" s="3">
        <v>300000</v>
      </c>
      <c r="R150" t="str">
        <f t="shared" si="7"/>
        <v>11</v>
      </c>
      <c r="S150" s="36" t="s">
        <v>24</v>
      </c>
      <c r="T150" t="s">
        <v>21</v>
      </c>
      <c r="U150" s="3">
        <v>1897.52</v>
      </c>
    </row>
    <row r="151" spans="1:21" x14ac:dyDescent="0.25">
      <c r="A151" t="str">
        <f t="shared" si="6"/>
        <v>31</v>
      </c>
      <c r="B151" s="16" t="s">
        <v>7</v>
      </c>
      <c r="C151" t="s">
        <v>25</v>
      </c>
      <c r="D151" s="3">
        <v>30033392.5</v>
      </c>
      <c r="R151" t="str">
        <f t="shared" si="7"/>
        <v>11</v>
      </c>
      <c r="S151" s="36" t="s">
        <v>24</v>
      </c>
      <c r="T151" t="s">
        <v>60</v>
      </c>
      <c r="U151" s="3">
        <v>1013.65</v>
      </c>
    </row>
    <row r="152" spans="1:21" x14ac:dyDescent="0.25">
      <c r="A152" t="str">
        <f t="shared" si="6"/>
        <v>31</v>
      </c>
      <c r="B152" s="16" t="s">
        <v>7</v>
      </c>
      <c r="C152" t="s">
        <v>6</v>
      </c>
      <c r="D152" s="3">
        <v>87169506</v>
      </c>
      <c r="R152" t="str">
        <f t="shared" si="7"/>
        <v>11</v>
      </c>
      <c r="S152" s="36" t="s">
        <v>24</v>
      </c>
      <c r="T152" t="s">
        <v>81</v>
      </c>
      <c r="U152" s="3">
        <v>24000</v>
      </c>
    </row>
    <row r="153" spans="1:21" x14ac:dyDescent="0.25">
      <c r="A153" t="str">
        <f t="shared" si="6"/>
        <v>31</v>
      </c>
      <c r="B153" s="16" t="s">
        <v>7</v>
      </c>
      <c r="C153" t="s">
        <v>35</v>
      </c>
      <c r="D153" s="3">
        <v>1194876.3500000001</v>
      </c>
      <c r="R153" t="str">
        <f t="shared" si="7"/>
        <v>11</v>
      </c>
      <c r="S153" s="36" t="s">
        <v>24</v>
      </c>
      <c r="T153" t="s">
        <v>85</v>
      </c>
      <c r="U153" s="3">
        <v>46.63</v>
      </c>
    </row>
    <row r="154" spans="1:21" x14ac:dyDescent="0.25">
      <c r="A154" t="str">
        <f t="shared" si="6"/>
        <v>31</v>
      </c>
      <c r="B154" s="16" t="s">
        <v>7</v>
      </c>
      <c r="C154" t="s">
        <v>19</v>
      </c>
      <c r="D154" s="3">
        <v>30113</v>
      </c>
      <c r="R154" t="str">
        <f t="shared" si="7"/>
        <v>11</v>
      </c>
      <c r="S154" s="36" t="s">
        <v>31</v>
      </c>
      <c r="T154" t="s">
        <v>6</v>
      </c>
      <c r="U154" s="3">
        <v>4307462.12</v>
      </c>
    </row>
    <row r="155" spans="1:21" x14ac:dyDescent="0.25">
      <c r="A155" t="str">
        <f t="shared" si="6"/>
        <v>31</v>
      </c>
      <c r="B155" s="16" t="s">
        <v>7</v>
      </c>
      <c r="C155" t="s">
        <v>42</v>
      </c>
      <c r="D155" s="3">
        <v>12397763.65</v>
      </c>
      <c r="R155" t="str">
        <f t="shared" si="7"/>
        <v>11</v>
      </c>
      <c r="S155" s="36" t="s">
        <v>25</v>
      </c>
      <c r="T155" t="s">
        <v>4</v>
      </c>
      <c r="U155" s="3">
        <v>3644</v>
      </c>
    </row>
    <row r="156" spans="1:21" x14ac:dyDescent="0.25">
      <c r="A156" t="str">
        <f t="shared" si="6"/>
        <v>31</v>
      </c>
      <c r="B156" s="16" t="s">
        <v>7</v>
      </c>
      <c r="C156" t="s">
        <v>7</v>
      </c>
      <c r="D156" s="3">
        <v>51788330</v>
      </c>
      <c r="R156" t="str">
        <f t="shared" si="7"/>
        <v>11</v>
      </c>
      <c r="S156" s="36" t="s">
        <v>25</v>
      </c>
      <c r="T156" t="s">
        <v>33</v>
      </c>
      <c r="U156" s="3">
        <v>919487697.98000002</v>
      </c>
    </row>
    <row r="157" spans="1:21" x14ac:dyDescent="0.25">
      <c r="A157" t="str">
        <f t="shared" si="6"/>
        <v>31</v>
      </c>
      <c r="B157" s="16" t="s">
        <v>7</v>
      </c>
      <c r="C157" t="s">
        <v>8</v>
      </c>
      <c r="D157" s="3">
        <v>67116695.810000002</v>
      </c>
      <c r="R157" t="str">
        <f t="shared" si="7"/>
        <v>11</v>
      </c>
      <c r="S157" s="36" t="s">
        <v>25</v>
      </c>
      <c r="T157" t="s">
        <v>7</v>
      </c>
      <c r="U157" s="3">
        <v>30033392.5</v>
      </c>
    </row>
    <row r="158" spans="1:21" x14ac:dyDescent="0.25">
      <c r="A158" t="str">
        <f t="shared" si="6"/>
        <v>31</v>
      </c>
      <c r="B158" s="16" t="s">
        <v>7</v>
      </c>
      <c r="C158" t="s">
        <v>10</v>
      </c>
      <c r="D158" s="3">
        <v>611950458.08000004</v>
      </c>
      <c r="R158" t="str">
        <f t="shared" si="7"/>
        <v>11</v>
      </c>
      <c r="S158" s="36" t="s">
        <v>25</v>
      </c>
      <c r="T158" t="s">
        <v>27</v>
      </c>
      <c r="U158" s="3">
        <v>1190891066.9300001</v>
      </c>
    </row>
    <row r="159" spans="1:21" x14ac:dyDescent="0.25">
      <c r="A159" t="str">
        <f t="shared" si="6"/>
        <v>31</v>
      </c>
      <c r="B159" s="16" t="s">
        <v>27</v>
      </c>
      <c r="C159" t="s">
        <v>4</v>
      </c>
      <c r="D159" s="3">
        <v>40282887.880000003</v>
      </c>
      <c r="R159" t="str">
        <f t="shared" si="7"/>
        <v>11</v>
      </c>
      <c r="S159" s="36" t="s">
        <v>25</v>
      </c>
      <c r="T159" t="s">
        <v>60</v>
      </c>
      <c r="U159" s="3">
        <v>2234.66</v>
      </c>
    </row>
    <row r="160" spans="1:21" x14ac:dyDescent="0.25">
      <c r="A160" t="str">
        <f t="shared" si="6"/>
        <v>31</v>
      </c>
      <c r="B160" s="16" t="s">
        <v>27</v>
      </c>
      <c r="C160" t="s">
        <v>25</v>
      </c>
      <c r="D160" s="3">
        <v>1190891066.9300001</v>
      </c>
      <c r="R160" t="str">
        <f t="shared" si="7"/>
        <v>11</v>
      </c>
      <c r="S160" s="36" t="s">
        <v>25</v>
      </c>
      <c r="T160" t="s">
        <v>81</v>
      </c>
      <c r="U160" s="3">
        <v>7704708.1200000001</v>
      </c>
    </row>
    <row r="161" spans="1:22" x14ac:dyDescent="0.25">
      <c r="A161" t="str">
        <f t="shared" si="6"/>
        <v>31</v>
      </c>
      <c r="B161" s="16" t="s">
        <v>27</v>
      </c>
      <c r="C161" t="s">
        <v>33</v>
      </c>
      <c r="D161" s="3">
        <v>819361637.61000001</v>
      </c>
      <c r="R161" t="str">
        <f t="shared" si="7"/>
        <v>11</v>
      </c>
      <c r="S161" s="36" t="s">
        <v>25</v>
      </c>
      <c r="T161" t="s">
        <v>101</v>
      </c>
      <c r="U161" s="3">
        <v>1544714.33</v>
      </c>
    </row>
    <row r="162" spans="1:22" x14ac:dyDescent="0.25">
      <c r="A162" t="str">
        <f t="shared" si="6"/>
        <v>31</v>
      </c>
      <c r="B162" s="16" t="s">
        <v>27</v>
      </c>
      <c r="C162" t="s">
        <v>27</v>
      </c>
      <c r="D162" s="3">
        <v>35089.47</v>
      </c>
      <c r="R162" t="str">
        <f t="shared" si="7"/>
        <v>11</v>
      </c>
      <c r="S162" s="36" t="s">
        <v>25</v>
      </c>
      <c r="T162" t="s">
        <v>104</v>
      </c>
      <c r="U162" s="3">
        <v>56150585.600000001</v>
      </c>
    </row>
    <row r="163" spans="1:22" x14ac:dyDescent="0.25">
      <c r="A163" t="str">
        <f t="shared" si="6"/>
        <v>31</v>
      </c>
      <c r="B163" s="16" t="s">
        <v>27</v>
      </c>
      <c r="C163" t="s">
        <v>28</v>
      </c>
      <c r="D163" s="3">
        <v>35508322.469999999</v>
      </c>
      <c r="R163" t="str">
        <f t="shared" si="7"/>
        <v>11</v>
      </c>
      <c r="S163" s="36" t="s">
        <v>25</v>
      </c>
      <c r="T163" t="s">
        <v>105</v>
      </c>
      <c r="U163" s="3">
        <v>348284.98</v>
      </c>
    </row>
    <row r="164" spans="1:22" x14ac:dyDescent="0.25">
      <c r="A164" t="str">
        <f t="shared" si="6"/>
        <v>31</v>
      </c>
      <c r="B164" s="16" t="s">
        <v>27</v>
      </c>
      <c r="C164" t="s">
        <v>29</v>
      </c>
      <c r="D164" s="3">
        <v>18258261.550000001</v>
      </c>
      <c r="R164" t="str">
        <f t="shared" si="7"/>
        <v>11</v>
      </c>
      <c r="S164" s="36" t="s">
        <v>30</v>
      </c>
      <c r="T164" t="s">
        <v>6</v>
      </c>
      <c r="U164" s="3">
        <v>86865.66</v>
      </c>
      <c r="V164" s="56">
        <f>SUM(U26:U164)</f>
        <v>10318865515.09</v>
      </c>
    </row>
    <row r="165" spans="1:22" x14ac:dyDescent="0.25">
      <c r="A165" t="str">
        <f t="shared" si="6"/>
        <v>31</v>
      </c>
      <c r="B165" s="16" t="s">
        <v>48</v>
      </c>
      <c r="C165" t="s">
        <v>14</v>
      </c>
      <c r="D165" s="3">
        <v>29543829.359999999</v>
      </c>
      <c r="R165" t="str">
        <f t="shared" si="7"/>
        <v>12</v>
      </c>
      <c r="S165" s="37" t="s">
        <v>6</v>
      </c>
      <c r="T165" t="s">
        <v>3</v>
      </c>
      <c r="U165" s="3">
        <v>224000</v>
      </c>
    </row>
    <row r="166" spans="1:22" x14ac:dyDescent="0.25">
      <c r="A166" t="str">
        <f t="shared" si="6"/>
        <v>31</v>
      </c>
      <c r="B166" s="16" t="s">
        <v>48</v>
      </c>
      <c r="C166" t="s">
        <v>4</v>
      </c>
      <c r="D166" s="3">
        <v>194943593.69</v>
      </c>
      <c r="R166" t="str">
        <f t="shared" si="7"/>
        <v>12</v>
      </c>
      <c r="S166" s="37" t="s">
        <v>6</v>
      </c>
      <c r="T166" t="s">
        <v>13</v>
      </c>
      <c r="U166" s="3">
        <v>11917480</v>
      </c>
    </row>
    <row r="167" spans="1:22" x14ac:dyDescent="0.25">
      <c r="A167" t="str">
        <f t="shared" si="6"/>
        <v>31</v>
      </c>
      <c r="B167" s="16" t="s">
        <v>48</v>
      </c>
      <c r="C167" t="s">
        <v>6</v>
      </c>
      <c r="D167" s="3">
        <v>50613.96</v>
      </c>
      <c r="R167" t="str">
        <f t="shared" si="7"/>
        <v>12</v>
      </c>
      <c r="S167" s="37" t="s">
        <v>6</v>
      </c>
      <c r="T167" t="s">
        <v>14</v>
      </c>
      <c r="U167" s="3">
        <v>603206353.88</v>
      </c>
    </row>
    <row r="168" spans="1:22" x14ac:dyDescent="0.25">
      <c r="A168" t="str">
        <f t="shared" si="6"/>
        <v>31</v>
      </c>
      <c r="B168" s="16" t="s">
        <v>48</v>
      </c>
      <c r="C168" t="s">
        <v>17</v>
      </c>
      <c r="D168" s="3">
        <v>526878</v>
      </c>
      <c r="R168" t="str">
        <f t="shared" si="7"/>
        <v>12</v>
      </c>
      <c r="S168" s="37" t="s">
        <v>6</v>
      </c>
      <c r="T168" t="s">
        <v>4</v>
      </c>
      <c r="U168" s="3">
        <v>79096347.290000007</v>
      </c>
    </row>
    <row r="169" spans="1:22" x14ac:dyDescent="0.25">
      <c r="A169" t="str">
        <f t="shared" si="6"/>
        <v>31</v>
      </c>
      <c r="B169" s="16" t="s">
        <v>48</v>
      </c>
      <c r="C169" t="s">
        <v>19</v>
      </c>
      <c r="D169" s="3">
        <v>0.02</v>
      </c>
      <c r="R169" t="str">
        <f t="shared" si="7"/>
        <v>12</v>
      </c>
      <c r="S169" s="37" t="s">
        <v>6</v>
      </c>
      <c r="T169" t="s">
        <v>15</v>
      </c>
      <c r="U169" s="3">
        <v>4941700</v>
      </c>
    </row>
    <row r="170" spans="1:22" x14ac:dyDescent="0.25">
      <c r="A170" t="str">
        <f t="shared" si="6"/>
        <v>31</v>
      </c>
      <c r="B170" s="16" t="s">
        <v>48</v>
      </c>
      <c r="C170" t="s">
        <v>41</v>
      </c>
      <c r="D170" s="3">
        <v>185015624.22999999</v>
      </c>
      <c r="R170" t="str">
        <f t="shared" si="7"/>
        <v>12</v>
      </c>
      <c r="S170" s="37" t="s">
        <v>6</v>
      </c>
      <c r="T170" t="s">
        <v>5</v>
      </c>
      <c r="U170" s="3">
        <v>11611450</v>
      </c>
    </row>
    <row r="171" spans="1:22" x14ac:dyDescent="0.25">
      <c r="A171" t="str">
        <f t="shared" si="6"/>
        <v>31</v>
      </c>
      <c r="B171" s="16" t="s">
        <v>48</v>
      </c>
      <c r="C171" t="s">
        <v>49</v>
      </c>
      <c r="D171" s="3">
        <v>34823682.670000002</v>
      </c>
      <c r="R171" t="str">
        <f t="shared" si="7"/>
        <v>12</v>
      </c>
      <c r="S171" s="37" t="s">
        <v>6</v>
      </c>
      <c r="T171" t="s">
        <v>16</v>
      </c>
      <c r="U171" s="3">
        <v>942941243</v>
      </c>
    </row>
    <row r="172" spans="1:22" x14ac:dyDescent="0.25">
      <c r="A172" t="str">
        <f t="shared" si="6"/>
        <v>31</v>
      </c>
      <c r="B172" s="16" t="s">
        <v>48</v>
      </c>
      <c r="C172" t="s">
        <v>50</v>
      </c>
      <c r="D172" s="3">
        <v>48365389.840000004</v>
      </c>
      <c r="R172" t="str">
        <f t="shared" si="7"/>
        <v>12</v>
      </c>
      <c r="S172" s="37" t="s">
        <v>6</v>
      </c>
      <c r="T172" t="s">
        <v>24</v>
      </c>
      <c r="U172" s="3">
        <v>41453355</v>
      </c>
    </row>
    <row r="173" spans="1:22" x14ac:dyDescent="0.25">
      <c r="A173" t="str">
        <f t="shared" si="6"/>
        <v>31</v>
      </c>
      <c r="B173" s="16" t="s">
        <v>51</v>
      </c>
      <c r="C173" t="s">
        <v>14</v>
      </c>
      <c r="D173" s="3">
        <v>7823549.71</v>
      </c>
      <c r="R173" t="str">
        <f t="shared" si="7"/>
        <v>12</v>
      </c>
      <c r="S173" s="37" t="s">
        <v>6</v>
      </c>
      <c r="T173" t="s">
        <v>25</v>
      </c>
      <c r="U173" s="3">
        <v>14231306.49</v>
      </c>
    </row>
    <row r="174" spans="1:22" x14ac:dyDescent="0.25">
      <c r="A174" t="str">
        <f t="shared" si="6"/>
        <v>31</v>
      </c>
      <c r="B174" s="16" t="s">
        <v>51</v>
      </c>
      <c r="C174" t="s">
        <v>38</v>
      </c>
      <c r="D174" s="3">
        <v>8932065.2200000007</v>
      </c>
      <c r="R174" t="str">
        <f t="shared" si="7"/>
        <v>12</v>
      </c>
      <c r="S174" s="37" t="s">
        <v>6</v>
      </c>
      <c r="T174" t="s">
        <v>6</v>
      </c>
      <c r="U174" s="3">
        <v>28168587.289999999</v>
      </c>
    </row>
    <row r="175" spans="1:22" x14ac:dyDescent="0.25">
      <c r="A175" t="str">
        <f t="shared" si="6"/>
        <v>31</v>
      </c>
      <c r="B175" s="16" t="s">
        <v>51</v>
      </c>
      <c r="C175" t="s">
        <v>39</v>
      </c>
      <c r="D175" s="3">
        <v>12134443.99</v>
      </c>
      <c r="R175" t="str">
        <f t="shared" si="7"/>
        <v>12</v>
      </c>
      <c r="S175" s="37" t="s">
        <v>6</v>
      </c>
      <c r="T175" t="s">
        <v>32</v>
      </c>
      <c r="U175" s="3">
        <v>5977.27</v>
      </c>
    </row>
    <row r="176" spans="1:22" x14ac:dyDescent="0.25">
      <c r="A176" t="str">
        <f t="shared" si="6"/>
        <v>31</v>
      </c>
      <c r="B176" s="16" t="s">
        <v>49</v>
      </c>
      <c r="C176" t="s">
        <v>14</v>
      </c>
      <c r="D176" s="3">
        <v>3762156.51</v>
      </c>
      <c r="R176" t="str">
        <f t="shared" si="7"/>
        <v>12</v>
      </c>
      <c r="S176" s="37" t="s">
        <v>6</v>
      </c>
      <c r="T176" t="s">
        <v>35</v>
      </c>
      <c r="U176" s="3">
        <v>6172768.8499999996</v>
      </c>
    </row>
    <row r="177" spans="1:21" x14ac:dyDescent="0.25">
      <c r="A177" t="str">
        <f t="shared" si="6"/>
        <v>31</v>
      </c>
      <c r="B177" s="16" t="s">
        <v>49</v>
      </c>
      <c r="C177" t="s">
        <v>4</v>
      </c>
      <c r="D177" s="3">
        <v>31021597.719999999</v>
      </c>
      <c r="R177" t="str">
        <f t="shared" si="7"/>
        <v>12</v>
      </c>
      <c r="S177" s="37" t="s">
        <v>6</v>
      </c>
      <c r="T177" t="s">
        <v>36</v>
      </c>
      <c r="U177" s="3">
        <v>26968329.969999999</v>
      </c>
    </row>
    <row r="178" spans="1:21" x14ac:dyDescent="0.25">
      <c r="A178" t="str">
        <f t="shared" si="6"/>
        <v>31</v>
      </c>
      <c r="B178" s="16" t="s">
        <v>49</v>
      </c>
      <c r="C178" t="s">
        <v>51</v>
      </c>
      <c r="D178" s="3">
        <v>9695.02</v>
      </c>
      <c r="R178" t="str">
        <f t="shared" si="7"/>
        <v>12</v>
      </c>
      <c r="S178" s="37" t="s">
        <v>6</v>
      </c>
      <c r="T178" t="s">
        <v>47</v>
      </c>
      <c r="U178" s="3">
        <v>8120000</v>
      </c>
    </row>
    <row r="179" spans="1:21" x14ac:dyDescent="0.25">
      <c r="A179" t="str">
        <f t="shared" si="6"/>
        <v>31</v>
      </c>
      <c r="B179" s="16" t="s">
        <v>50</v>
      </c>
      <c r="C179" t="s">
        <v>14</v>
      </c>
      <c r="D179" s="3">
        <v>27136428.120000001</v>
      </c>
      <c r="R179" t="str">
        <f t="shared" si="7"/>
        <v>12</v>
      </c>
      <c r="S179" s="37" t="s">
        <v>6</v>
      </c>
      <c r="T179" t="s">
        <v>7</v>
      </c>
      <c r="U179" s="3">
        <v>87169506</v>
      </c>
    </row>
    <row r="180" spans="1:21" x14ac:dyDescent="0.25">
      <c r="A180" t="str">
        <f t="shared" si="6"/>
        <v>31</v>
      </c>
      <c r="B180" s="16" t="s">
        <v>50</v>
      </c>
      <c r="C180" t="s">
        <v>4</v>
      </c>
      <c r="D180" s="3">
        <v>103866060.18000001</v>
      </c>
      <c r="R180" t="str">
        <f t="shared" si="7"/>
        <v>12</v>
      </c>
      <c r="S180" s="37" t="s">
        <v>6</v>
      </c>
      <c r="T180" t="s">
        <v>48</v>
      </c>
      <c r="U180" s="3">
        <v>50613.96</v>
      </c>
    </row>
    <row r="181" spans="1:21" x14ac:dyDescent="0.25">
      <c r="A181" t="str">
        <f t="shared" si="6"/>
        <v>31</v>
      </c>
      <c r="B181" s="16" t="s">
        <v>8</v>
      </c>
      <c r="C181" t="s">
        <v>3</v>
      </c>
      <c r="D181" s="3">
        <v>515620.54</v>
      </c>
      <c r="R181" t="str">
        <f t="shared" si="7"/>
        <v>12</v>
      </c>
      <c r="S181" s="37" t="s">
        <v>6</v>
      </c>
      <c r="T181" t="s">
        <v>8</v>
      </c>
      <c r="U181" s="3">
        <v>8490395.5</v>
      </c>
    </row>
    <row r="182" spans="1:21" x14ac:dyDescent="0.25">
      <c r="A182" t="str">
        <f t="shared" si="6"/>
        <v>31</v>
      </c>
      <c r="B182" s="16" t="s">
        <v>8</v>
      </c>
      <c r="C182" t="s">
        <v>11</v>
      </c>
      <c r="D182" s="3">
        <v>52112.38</v>
      </c>
      <c r="R182" t="str">
        <f t="shared" si="7"/>
        <v>12</v>
      </c>
      <c r="S182" s="37" t="s">
        <v>6</v>
      </c>
      <c r="T182" t="s">
        <v>56</v>
      </c>
      <c r="U182" s="3">
        <v>24720436.780000001</v>
      </c>
    </row>
    <row r="183" spans="1:21" x14ac:dyDescent="0.25">
      <c r="A183" t="str">
        <f t="shared" si="6"/>
        <v>31</v>
      </c>
      <c r="B183" s="16" t="s">
        <v>8</v>
      </c>
      <c r="C183" t="s">
        <v>4</v>
      </c>
      <c r="D183" s="3">
        <v>1454.54</v>
      </c>
      <c r="R183" t="str">
        <f t="shared" si="7"/>
        <v>12</v>
      </c>
      <c r="S183" s="37" t="s">
        <v>6</v>
      </c>
      <c r="T183" t="s">
        <v>57</v>
      </c>
      <c r="U183" s="3">
        <v>84733954.709999993</v>
      </c>
    </row>
    <row r="184" spans="1:21" x14ac:dyDescent="0.25">
      <c r="A184" t="str">
        <f t="shared" si="6"/>
        <v>31</v>
      </c>
      <c r="B184" s="16" t="s">
        <v>8</v>
      </c>
      <c r="C184" t="s">
        <v>6</v>
      </c>
      <c r="D184" s="3">
        <v>8490395.5</v>
      </c>
      <c r="R184" t="str">
        <f t="shared" si="7"/>
        <v>12</v>
      </c>
      <c r="S184" s="37" t="s">
        <v>6</v>
      </c>
      <c r="T184" t="s">
        <v>40</v>
      </c>
      <c r="U184" s="3">
        <v>56808050.07</v>
      </c>
    </row>
    <row r="185" spans="1:21" x14ac:dyDescent="0.25">
      <c r="A185" t="str">
        <f t="shared" si="6"/>
        <v>31</v>
      </c>
      <c r="B185" s="16" t="s">
        <v>8</v>
      </c>
      <c r="C185" t="s">
        <v>35</v>
      </c>
      <c r="D185" s="3">
        <v>242529905.90000001</v>
      </c>
      <c r="R185" t="str">
        <f t="shared" si="7"/>
        <v>12</v>
      </c>
      <c r="S185" s="37" t="s">
        <v>6</v>
      </c>
      <c r="T185" t="s">
        <v>61</v>
      </c>
      <c r="U185" s="3">
        <v>177030.92</v>
      </c>
    </row>
    <row r="186" spans="1:21" x14ac:dyDescent="0.25">
      <c r="A186" t="str">
        <f t="shared" si="6"/>
        <v>31</v>
      </c>
      <c r="B186" s="16" t="s">
        <v>8</v>
      </c>
      <c r="C186" t="s">
        <v>7</v>
      </c>
      <c r="D186" s="3">
        <v>552559.92999999993</v>
      </c>
      <c r="R186" t="str">
        <f t="shared" si="7"/>
        <v>12</v>
      </c>
      <c r="S186" s="37" t="s">
        <v>6</v>
      </c>
      <c r="T186" t="s">
        <v>62</v>
      </c>
      <c r="U186" s="3">
        <v>6600000</v>
      </c>
    </row>
    <row r="187" spans="1:21" x14ac:dyDescent="0.25">
      <c r="A187" t="str">
        <f t="shared" si="6"/>
        <v>31</v>
      </c>
      <c r="B187" s="16" t="s">
        <v>8</v>
      </c>
      <c r="C187" t="s">
        <v>52</v>
      </c>
      <c r="D187" s="3">
        <v>46246568.240000002</v>
      </c>
      <c r="R187" t="str">
        <f t="shared" si="7"/>
        <v>12</v>
      </c>
      <c r="S187" s="37" t="s">
        <v>6</v>
      </c>
      <c r="T187" t="s">
        <v>65</v>
      </c>
      <c r="U187" s="3">
        <v>554001.01</v>
      </c>
    </row>
    <row r="188" spans="1:21" x14ac:dyDescent="0.25">
      <c r="A188" t="str">
        <f t="shared" si="6"/>
        <v>31</v>
      </c>
      <c r="B188" s="16" t="s">
        <v>20</v>
      </c>
      <c r="C188" t="s">
        <v>4</v>
      </c>
      <c r="D188" s="3">
        <v>57621110</v>
      </c>
      <c r="R188" t="str">
        <f t="shared" si="7"/>
        <v>12</v>
      </c>
      <c r="S188" s="37" t="s">
        <v>6</v>
      </c>
      <c r="T188" t="s">
        <v>72</v>
      </c>
      <c r="U188" s="3">
        <v>54550</v>
      </c>
    </row>
    <row r="189" spans="1:21" x14ac:dyDescent="0.25">
      <c r="A189" t="str">
        <f t="shared" si="6"/>
        <v>31</v>
      </c>
      <c r="B189" s="16" t="s">
        <v>9</v>
      </c>
      <c r="C189" t="s">
        <v>10</v>
      </c>
      <c r="D189" s="3">
        <v>27054179.920000002</v>
      </c>
      <c r="E189" s="56">
        <f>SUM(D145:D189)</f>
        <v>4579987775.6000004</v>
      </c>
      <c r="R189" t="str">
        <f t="shared" si="7"/>
        <v>12</v>
      </c>
      <c r="S189" s="37" t="s">
        <v>6</v>
      </c>
      <c r="T189" t="s">
        <v>73</v>
      </c>
      <c r="U189" s="3">
        <v>2816875.43</v>
      </c>
    </row>
    <row r="190" spans="1:21" x14ac:dyDescent="0.25">
      <c r="A190" t="str">
        <f t="shared" si="6"/>
        <v>34</v>
      </c>
      <c r="B190" s="17" t="s">
        <v>21</v>
      </c>
      <c r="C190" t="s">
        <v>14</v>
      </c>
      <c r="D190" s="3">
        <v>157970963.56999999</v>
      </c>
      <c r="R190" t="str">
        <f t="shared" si="7"/>
        <v>12</v>
      </c>
      <c r="S190" s="37" t="s">
        <v>6</v>
      </c>
      <c r="T190" t="s">
        <v>75</v>
      </c>
      <c r="U190" s="3">
        <v>2457468.19</v>
      </c>
    </row>
    <row r="191" spans="1:21" x14ac:dyDescent="0.25">
      <c r="A191" t="str">
        <f t="shared" si="6"/>
        <v>34</v>
      </c>
      <c r="B191" s="17" t="s">
        <v>21</v>
      </c>
      <c r="C191" t="s">
        <v>4</v>
      </c>
      <c r="D191" s="3">
        <v>100000000</v>
      </c>
      <c r="R191" t="str">
        <f t="shared" si="7"/>
        <v>12</v>
      </c>
      <c r="S191" s="37" t="s">
        <v>6</v>
      </c>
      <c r="T191" t="s">
        <v>79</v>
      </c>
      <c r="U191" s="3">
        <v>101818.18</v>
      </c>
    </row>
    <row r="192" spans="1:21" x14ac:dyDescent="0.25">
      <c r="A192" t="str">
        <f t="shared" si="6"/>
        <v>34</v>
      </c>
      <c r="B192" s="17" t="s">
        <v>21</v>
      </c>
      <c r="C192" t="s">
        <v>15</v>
      </c>
      <c r="D192" s="3">
        <v>259752.73</v>
      </c>
      <c r="R192" t="str">
        <f t="shared" si="7"/>
        <v>12</v>
      </c>
      <c r="S192" s="37" t="s">
        <v>6</v>
      </c>
      <c r="T192" t="s">
        <v>82</v>
      </c>
      <c r="U192" s="3">
        <v>11308240.800000001</v>
      </c>
    </row>
    <row r="193" spans="1:21" x14ac:dyDescent="0.25">
      <c r="A193" t="str">
        <f t="shared" si="6"/>
        <v>34</v>
      </c>
      <c r="B193" s="17" t="s">
        <v>21</v>
      </c>
      <c r="C193" t="s">
        <v>24</v>
      </c>
      <c r="D193" s="3">
        <v>1897.52</v>
      </c>
      <c r="R193" t="str">
        <f t="shared" si="7"/>
        <v>12</v>
      </c>
      <c r="S193" s="37" t="s">
        <v>6</v>
      </c>
      <c r="T193" t="s">
        <v>86</v>
      </c>
      <c r="U193" s="3">
        <v>44013.64</v>
      </c>
    </row>
    <row r="194" spans="1:21" x14ac:dyDescent="0.25">
      <c r="A194" t="str">
        <f t="shared" si="6"/>
        <v>34</v>
      </c>
      <c r="B194" s="17" t="s">
        <v>21</v>
      </c>
      <c r="C194" t="s">
        <v>8</v>
      </c>
      <c r="D194" s="3">
        <v>4670712.6100000003</v>
      </c>
      <c r="R194" t="str">
        <f t="shared" si="7"/>
        <v>12</v>
      </c>
      <c r="S194" s="37" t="s">
        <v>6</v>
      </c>
      <c r="T194" t="s">
        <v>88</v>
      </c>
      <c r="U194" s="3">
        <v>1058043</v>
      </c>
    </row>
    <row r="195" spans="1:21" x14ac:dyDescent="0.25">
      <c r="A195" t="str">
        <f t="shared" ref="A195:A258" si="8">LEFT(B195,2)</f>
        <v>34</v>
      </c>
      <c r="B195" s="17" t="s">
        <v>21</v>
      </c>
      <c r="C195" t="s">
        <v>10</v>
      </c>
      <c r="D195" s="3">
        <v>46707125.990000002</v>
      </c>
      <c r="E195" s="56">
        <f>SUM(D190:D195)</f>
        <v>309610452.42000002</v>
      </c>
      <c r="R195" t="str">
        <f t="shared" ref="R195:R258" si="9">LEFT(S195,2)</f>
        <v>12</v>
      </c>
      <c r="S195" s="37" t="s">
        <v>6</v>
      </c>
      <c r="T195" t="s">
        <v>90</v>
      </c>
      <c r="U195" s="3">
        <v>44077090.899999999</v>
      </c>
    </row>
    <row r="196" spans="1:21" x14ac:dyDescent="0.25">
      <c r="A196" t="str">
        <f t="shared" si="8"/>
        <v>35</v>
      </c>
      <c r="B196" s="18" t="s">
        <v>53</v>
      </c>
      <c r="C196" t="s">
        <v>52</v>
      </c>
      <c r="D196" s="3">
        <v>358920100</v>
      </c>
      <c r="E196" s="56">
        <f>SUM(D196)</f>
        <v>358920100</v>
      </c>
      <c r="R196" t="str">
        <f t="shared" si="9"/>
        <v>12</v>
      </c>
      <c r="S196" s="37" t="s">
        <v>6</v>
      </c>
      <c r="T196" t="s">
        <v>91</v>
      </c>
      <c r="U196" s="3">
        <v>715000</v>
      </c>
    </row>
    <row r="197" spans="1:21" x14ac:dyDescent="0.25">
      <c r="A197" t="str">
        <f t="shared" si="8"/>
        <v>43</v>
      </c>
      <c r="B197" s="19" t="s">
        <v>54</v>
      </c>
      <c r="C197" t="s">
        <v>55</v>
      </c>
      <c r="D197" s="3">
        <v>722942913.12</v>
      </c>
      <c r="E197" s="56">
        <f>SUM(D197)</f>
        <v>722942913.12</v>
      </c>
      <c r="R197" t="str">
        <f t="shared" si="9"/>
        <v>12</v>
      </c>
      <c r="S197" s="37" t="s">
        <v>6</v>
      </c>
      <c r="T197" t="s">
        <v>93</v>
      </c>
      <c r="U197" s="3">
        <v>18451017.949999999</v>
      </c>
    </row>
    <row r="198" spans="1:21" x14ac:dyDescent="0.25">
      <c r="A198" t="str">
        <f t="shared" si="8"/>
        <v>51</v>
      </c>
      <c r="B198" s="20" t="s">
        <v>10</v>
      </c>
      <c r="C198" t="s">
        <v>19</v>
      </c>
      <c r="D198" s="3">
        <v>899440.52</v>
      </c>
      <c r="R198" t="str">
        <f t="shared" si="9"/>
        <v>12</v>
      </c>
      <c r="S198" s="37" t="s">
        <v>6</v>
      </c>
      <c r="T198" t="s">
        <v>98</v>
      </c>
      <c r="U198" s="3">
        <v>1975000</v>
      </c>
    </row>
    <row r="199" spans="1:21" x14ac:dyDescent="0.25">
      <c r="A199" t="str">
        <f t="shared" si="8"/>
        <v>51</v>
      </c>
      <c r="B199" s="20" t="s">
        <v>10</v>
      </c>
      <c r="C199" t="s">
        <v>52</v>
      </c>
      <c r="D199" s="3">
        <v>421366295.91000003</v>
      </c>
      <c r="R199" t="str">
        <f t="shared" si="9"/>
        <v>12</v>
      </c>
      <c r="S199" s="37" t="s">
        <v>6</v>
      </c>
      <c r="T199" t="s">
        <v>99</v>
      </c>
      <c r="U199" s="3">
        <v>13795383.52</v>
      </c>
    </row>
    <row r="200" spans="1:21" x14ac:dyDescent="0.25">
      <c r="A200" t="str">
        <f t="shared" si="8"/>
        <v>51</v>
      </c>
      <c r="B200" s="20" t="s">
        <v>10</v>
      </c>
      <c r="C200" t="s">
        <v>40</v>
      </c>
      <c r="D200" s="3">
        <v>114591745.22</v>
      </c>
      <c r="R200" t="str">
        <f t="shared" si="9"/>
        <v>12</v>
      </c>
      <c r="S200" s="37" t="s">
        <v>6</v>
      </c>
      <c r="T200" t="s">
        <v>101</v>
      </c>
      <c r="U200" s="3">
        <v>2549018.9500000002</v>
      </c>
    </row>
    <row r="201" spans="1:21" x14ac:dyDescent="0.25">
      <c r="A201" t="str">
        <f t="shared" si="8"/>
        <v>51</v>
      </c>
      <c r="B201" s="20" t="s">
        <v>10</v>
      </c>
      <c r="C201" t="s">
        <v>55</v>
      </c>
      <c r="D201" s="3">
        <v>3074277086.5799999</v>
      </c>
      <c r="R201" t="str">
        <f t="shared" si="9"/>
        <v>12</v>
      </c>
      <c r="S201" s="37" t="s">
        <v>33</v>
      </c>
      <c r="T201" t="s">
        <v>27</v>
      </c>
      <c r="U201" s="3">
        <v>819361637.61000001</v>
      </c>
    </row>
    <row r="202" spans="1:21" x14ac:dyDescent="0.25">
      <c r="A202" t="str">
        <f t="shared" si="8"/>
        <v>51</v>
      </c>
      <c r="B202" s="20" t="s">
        <v>22</v>
      </c>
      <c r="C202" t="s">
        <v>55</v>
      </c>
      <c r="D202" s="3">
        <v>509591.78</v>
      </c>
      <c r="E202" s="56">
        <f>SUM(D198:D202)</f>
        <v>3611644160.0100002</v>
      </c>
      <c r="R202" t="str">
        <f t="shared" si="9"/>
        <v>12</v>
      </c>
      <c r="S202" s="37" t="s">
        <v>33</v>
      </c>
      <c r="T202" t="s">
        <v>104</v>
      </c>
      <c r="U202" s="3">
        <v>16969772.039999999</v>
      </c>
    </row>
    <row r="203" spans="1:21" x14ac:dyDescent="0.25">
      <c r="A203" t="str">
        <f t="shared" si="8"/>
        <v>52</v>
      </c>
      <c r="B203" s="21" t="s">
        <v>56</v>
      </c>
      <c r="C203" t="s">
        <v>6</v>
      </c>
      <c r="D203" s="3">
        <v>24720436.780000001</v>
      </c>
      <c r="R203" t="str">
        <f t="shared" si="9"/>
        <v>12</v>
      </c>
      <c r="S203" s="37" t="s">
        <v>33</v>
      </c>
      <c r="T203" t="s">
        <v>105</v>
      </c>
      <c r="U203" s="3">
        <v>9058524.9600000009</v>
      </c>
    </row>
    <row r="204" spans="1:21" x14ac:dyDescent="0.25">
      <c r="A204" t="str">
        <f t="shared" si="8"/>
        <v>52</v>
      </c>
      <c r="B204" s="21" t="s">
        <v>57</v>
      </c>
      <c r="C204" t="s">
        <v>3</v>
      </c>
      <c r="D204" s="3">
        <v>5336105.46</v>
      </c>
      <c r="R204" t="str">
        <f t="shared" si="9"/>
        <v>12</v>
      </c>
      <c r="S204" s="37" t="s">
        <v>34</v>
      </c>
      <c r="T204" t="s">
        <v>36</v>
      </c>
      <c r="U204" s="3">
        <v>13468587.039999999</v>
      </c>
    </row>
    <row r="205" spans="1:21" x14ac:dyDescent="0.25">
      <c r="A205" t="str">
        <f t="shared" si="8"/>
        <v>52</v>
      </c>
      <c r="B205" s="21" t="s">
        <v>57</v>
      </c>
      <c r="C205" t="s">
        <v>11</v>
      </c>
      <c r="D205" s="3">
        <v>521123.62</v>
      </c>
      <c r="R205" t="str">
        <f t="shared" si="9"/>
        <v>12</v>
      </c>
      <c r="S205" s="37" t="s">
        <v>17</v>
      </c>
      <c r="T205" t="s">
        <v>14</v>
      </c>
      <c r="U205" s="3">
        <v>3000</v>
      </c>
    </row>
    <row r="206" spans="1:21" x14ac:dyDescent="0.25">
      <c r="A206" t="str">
        <f t="shared" si="8"/>
        <v>52</v>
      </c>
      <c r="B206" s="21" t="s">
        <v>57</v>
      </c>
      <c r="C206" t="s">
        <v>6</v>
      </c>
      <c r="D206" s="3">
        <v>84733954.709999993</v>
      </c>
      <c r="R206" t="str">
        <f t="shared" si="9"/>
        <v>12</v>
      </c>
      <c r="S206" s="37" t="s">
        <v>17</v>
      </c>
      <c r="T206" t="s">
        <v>4</v>
      </c>
      <c r="U206" s="3">
        <v>43000000</v>
      </c>
    </row>
    <row r="207" spans="1:21" x14ac:dyDescent="0.25">
      <c r="A207" t="str">
        <f t="shared" si="8"/>
        <v>52</v>
      </c>
      <c r="B207" s="21" t="s">
        <v>57</v>
      </c>
      <c r="C207" t="s">
        <v>19</v>
      </c>
      <c r="D207" s="3">
        <v>11741390.02</v>
      </c>
      <c r="R207" t="str">
        <f t="shared" si="9"/>
        <v>12</v>
      </c>
      <c r="S207" s="37" t="s">
        <v>17</v>
      </c>
      <c r="T207" t="s">
        <v>6</v>
      </c>
      <c r="U207" s="3">
        <v>930051</v>
      </c>
    </row>
    <row r="208" spans="1:21" x14ac:dyDescent="0.25">
      <c r="A208" t="str">
        <f t="shared" si="8"/>
        <v>52</v>
      </c>
      <c r="B208" s="21" t="s">
        <v>57</v>
      </c>
      <c r="C208" t="s">
        <v>7</v>
      </c>
      <c r="D208" s="3">
        <v>2055301.36</v>
      </c>
      <c r="E208" s="56">
        <f>SUM(D203:D208)</f>
        <v>129108311.94999999</v>
      </c>
      <c r="R208" t="str">
        <f t="shared" si="9"/>
        <v>12</v>
      </c>
      <c r="S208" s="37" t="s">
        <v>17</v>
      </c>
      <c r="T208" t="s">
        <v>35</v>
      </c>
      <c r="U208" s="3">
        <v>1682270.91</v>
      </c>
    </row>
    <row r="209" spans="1:21" x14ac:dyDescent="0.25">
      <c r="A209" t="str">
        <f t="shared" si="8"/>
        <v>61</v>
      </c>
      <c r="B209" s="22" t="s">
        <v>40</v>
      </c>
      <c r="C209" t="s">
        <v>6</v>
      </c>
      <c r="D209" s="3">
        <v>56808050.07</v>
      </c>
      <c r="R209" t="str">
        <f t="shared" si="9"/>
        <v>12</v>
      </c>
      <c r="S209" s="37" t="s">
        <v>17</v>
      </c>
      <c r="T209" t="s">
        <v>45</v>
      </c>
      <c r="U209" s="3">
        <v>8670072.7300000004</v>
      </c>
    </row>
    <row r="210" spans="1:21" x14ac:dyDescent="0.25">
      <c r="A210" t="str">
        <f t="shared" si="8"/>
        <v>61</v>
      </c>
      <c r="B210" s="22" t="s">
        <v>40</v>
      </c>
      <c r="C210" t="s">
        <v>19</v>
      </c>
      <c r="D210" s="3">
        <v>58060048.939999998</v>
      </c>
      <c r="R210" t="str">
        <f t="shared" si="9"/>
        <v>12</v>
      </c>
      <c r="S210" s="37" t="s">
        <v>17</v>
      </c>
      <c r="T210" t="s">
        <v>46</v>
      </c>
      <c r="U210" s="3">
        <v>11090909.09</v>
      </c>
    </row>
    <row r="211" spans="1:21" x14ac:dyDescent="0.25">
      <c r="A211" t="str">
        <f t="shared" si="8"/>
        <v>61</v>
      </c>
      <c r="B211" s="22" t="s">
        <v>40</v>
      </c>
      <c r="C211" t="s">
        <v>42</v>
      </c>
      <c r="D211" s="3">
        <v>2298381215.9099998</v>
      </c>
      <c r="R211" t="str">
        <f t="shared" si="9"/>
        <v>12</v>
      </c>
      <c r="S211" s="37" t="s">
        <v>17</v>
      </c>
      <c r="T211" t="s">
        <v>48</v>
      </c>
      <c r="U211" s="3">
        <v>526878</v>
      </c>
    </row>
    <row r="212" spans="1:21" x14ac:dyDescent="0.25">
      <c r="A212" t="str">
        <f t="shared" si="8"/>
        <v>61</v>
      </c>
      <c r="B212" s="22" t="s">
        <v>43</v>
      </c>
      <c r="C212" t="s">
        <v>42</v>
      </c>
      <c r="D212" s="3">
        <v>196051177.83000001</v>
      </c>
      <c r="R212" t="str">
        <f t="shared" si="9"/>
        <v>12</v>
      </c>
      <c r="S212" s="37" t="s">
        <v>17</v>
      </c>
      <c r="T212" t="s">
        <v>80</v>
      </c>
      <c r="U212" s="3">
        <v>439909.09</v>
      </c>
    </row>
    <row r="213" spans="1:21" x14ac:dyDescent="0.25">
      <c r="A213" t="str">
        <f t="shared" si="8"/>
        <v>61</v>
      </c>
      <c r="B213" s="22" t="s">
        <v>43</v>
      </c>
      <c r="C213" t="s">
        <v>55</v>
      </c>
      <c r="D213" s="3">
        <v>2962195.93</v>
      </c>
      <c r="E213" s="56">
        <f>SUM(D209:D213)</f>
        <v>2612262688.6799998</v>
      </c>
      <c r="R213" t="str">
        <f t="shared" si="9"/>
        <v>12</v>
      </c>
      <c r="S213" s="37" t="s">
        <v>17</v>
      </c>
      <c r="T213" t="s">
        <v>90</v>
      </c>
      <c r="U213" s="3">
        <v>1681818.18</v>
      </c>
    </row>
    <row r="214" spans="1:21" x14ac:dyDescent="0.25">
      <c r="A214" t="str">
        <f t="shared" si="8"/>
        <v>70</v>
      </c>
      <c r="B214" s="23" t="s">
        <v>58</v>
      </c>
      <c r="C214" t="s">
        <v>41</v>
      </c>
      <c r="D214" s="3">
        <v>90738293.530000001</v>
      </c>
      <c r="R214" t="str">
        <f t="shared" si="9"/>
        <v>12</v>
      </c>
      <c r="S214" s="37" t="s">
        <v>32</v>
      </c>
      <c r="T214" t="s">
        <v>6</v>
      </c>
      <c r="U214" s="3">
        <v>5972.47</v>
      </c>
    </row>
    <row r="215" spans="1:21" x14ac:dyDescent="0.25">
      <c r="A215" t="str">
        <f t="shared" si="8"/>
        <v>70</v>
      </c>
      <c r="B215" s="23" t="s">
        <v>58</v>
      </c>
      <c r="C215" t="s">
        <v>48</v>
      </c>
      <c r="D215" s="3">
        <v>496244654.31999999</v>
      </c>
      <c r="R215" t="str">
        <f t="shared" si="9"/>
        <v>12</v>
      </c>
      <c r="S215" s="37" t="s">
        <v>32</v>
      </c>
      <c r="T215" t="s">
        <v>32</v>
      </c>
      <c r="U215" s="3">
        <v>0.91</v>
      </c>
    </row>
    <row r="216" spans="1:21" x14ac:dyDescent="0.25">
      <c r="A216" t="str">
        <f t="shared" si="8"/>
        <v>70</v>
      </c>
      <c r="B216" s="23" t="s">
        <v>58</v>
      </c>
      <c r="C216" t="s">
        <v>49</v>
      </c>
      <c r="D216" s="3">
        <v>1088548.19</v>
      </c>
      <c r="R216" t="str">
        <f t="shared" si="9"/>
        <v>12</v>
      </c>
      <c r="S216" s="37" t="s">
        <v>32</v>
      </c>
      <c r="T216" t="s">
        <v>35</v>
      </c>
      <c r="U216" s="3">
        <v>4588864.55</v>
      </c>
    </row>
    <row r="217" spans="1:21" x14ac:dyDescent="0.25">
      <c r="A217" t="str">
        <f t="shared" si="8"/>
        <v>70</v>
      </c>
      <c r="B217" s="23" t="s">
        <v>58</v>
      </c>
      <c r="C217" t="s">
        <v>50</v>
      </c>
      <c r="D217" s="3">
        <v>40681899.520000003</v>
      </c>
      <c r="R217" t="str">
        <f t="shared" si="9"/>
        <v>12</v>
      </c>
      <c r="S217" s="37" t="s">
        <v>32</v>
      </c>
      <c r="T217" t="s">
        <v>44</v>
      </c>
      <c r="U217" s="3">
        <v>3000000</v>
      </c>
    </row>
    <row r="218" spans="1:21" x14ac:dyDescent="0.25">
      <c r="A218" t="str">
        <f t="shared" si="8"/>
        <v>70</v>
      </c>
      <c r="B218" s="23" t="s">
        <v>59</v>
      </c>
      <c r="C218" t="s">
        <v>11</v>
      </c>
      <c r="D218" s="3">
        <v>140000</v>
      </c>
      <c r="R218" t="str">
        <f t="shared" si="9"/>
        <v>12</v>
      </c>
      <c r="S218" s="37" t="s">
        <v>32</v>
      </c>
      <c r="T218" t="s">
        <v>90</v>
      </c>
      <c r="U218" s="3">
        <v>42727272.719999999</v>
      </c>
    </row>
    <row r="219" spans="1:21" x14ac:dyDescent="0.25">
      <c r="A219" t="str">
        <f t="shared" si="8"/>
        <v>70</v>
      </c>
      <c r="B219" s="23" t="s">
        <v>59</v>
      </c>
      <c r="C219" t="s">
        <v>19</v>
      </c>
      <c r="D219" s="3">
        <v>2875316.17</v>
      </c>
      <c r="R219" t="str">
        <f t="shared" si="9"/>
        <v>12</v>
      </c>
      <c r="S219" s="37" t="s">
        <v>32</v>
      </c>
      <c r="T219" t="s">
        <v>93</v>
      </c>
      <c r="U219" s="3">
        <v>383862.73</v>
      </c>
    </row>
    <row r="220" spans="1:21" x14ac:dyDescent="0.25">
      <c r="A220" t="str">
        <f t="shared" si="8"/>
        <v>70</v>
      </c>
      <c r="B220" s="23" t="s">
        <v>59</v>
      </c>
      <c r="C220" t="s">
        <v>7</v>
      </c>
      <c r="D220" s="3">
        <v>140000</v>
      </c>
      <c r="R220" t="str">
        <f t="shared" si="9"/>
        <v>12</v>
      </c>
      <c r="S220" s="37" t="s">
        <v>32</v>
      </c>
      <c r="T220" t="s">
        <v>101</v>
      </c>
      <c r="U220" s="3">
        <v>250000</v>
      </c>
    </row>
    <row r="221" spans="1:21" x14ac:dyDescent="0.25">
      <c r="A221" t="str">
        <f t="shared" si="8"/>
        <v>70</v>
      </c>
      <c r="B221" s="23" t="s">
        <v>59</v>
      </c>
      <c r="C221" t="s">
        <v>49</v>
      </c>
      <c r="D221" s="3">
        <v>14587963.77</v>
      </c>
      <c r="R221" t="str">
        <f t="shared" si="9"/>
        <v>12</v>
      </c>
      <c r="S221" s="37" t="s">
        <v>35</v>
      </c>
      <c r="T221" t="s">
        <v>7</v>
      </c>
      <c r="U221" s="3">
        <v>1194876.3500000001</v>
      </c>
    </row>
    <row r="222" spans="1:21" x14ac:dyDescent="0.25">
      <c r="A222" t="str">
        <f t="shared" si="8"/>
        <v>70</v>
      </c>
      <c r="B222" s="23" t="s">
        <v>59</v>
      </c>
      <c r="C222" t="s">
        <v>50</v>
      </c>
      <c r="D222" s="3">
        <v>62347227.75</v>
      </c>
      <c r="R222" t="str">
        <f t="shared" si="9"/>
        <v>12</v>
      </c>
      <c r="S222" s="37" t="s">
        <v>35</v>
      </c>
      <c r="T222" t="s">
        <v>8</v>
      </c>
      <c r="U222" s="3">
        <v>242529905.90000001</v>
      </c>
    </row>
    <row r="223" spans="1:21" x14ac:dyDescent="0.25">
      <c r="A223" t="str">
        <f t="shared" si="8"/>
        <v>70</v>
      </c>
      <c r="B223" s="23" t="s">
        <v>60</v>
      </c>
      <c r="C223" t="s">
        <v>14</v>
      </c>
      <c r="D223" s="3">
        <v>12112.62</v>
      </c>
      <c r="R223" t="str">
        <f t="shared" si="9"/>
        <v>12</v>
      </c>
      <c r="S223" s="37" t="s">
        <v>18</v>
      </c>
      <c r="T223" t="s">
        <v>14</v>
      </c>
      <c r="U223" s="3">
        <v>325566</v>
      </c>
    </row>
    <row r="224" spans="1:21" x14ac:dyDescent="0.25">
      <c r="A224" t="str">
        <f t="shared" si="8"/>
        <v>70</v>
      </c>
      <c r="B224" s="23" t="s">
        <v>60</v>
      </c>
      <c r="C224" t="s">
        <v>4</v>
      </c>
      <c r="D224" s="3">
        <v>27206.84</v>
      </c>
      <c r="R224" t="str">
        <f t="shared" si="9"/>
        <v>12</v>
      </c>
      <c r="S224" s="37" t="s">
        <v>38</v>
      </c>
      <c r="T224" t="s">
        <v>51</v>
      </c>
      <c r="U224" s="3">
        <v>8932065.2200000007</v>
      </c>
    </row>
    <row r="225" spans="1:21" x14ac:dyDescent="0.25">
      <c r="A225" t="str">
        <f t="shared" si="8"/>
        <v>70</v>
      </c>
      <c r="B225" s="23" t="s">
        <v>60</v>
      </c>
      <c r="C225" t="s">
        <v>15</v>
      </c>
      <c r="D225" s="3">
        <v>3860.07</v>
      </c>
      <c r="R225" t="str">
        <f t="shared" si="9"/>
        <v>12</v>
      </c>
      <c r="S225" s="37" t="s">
        <v>19</v>
      </c>
      <c r="T225" t="s">
        <v>14</v>
      </c>
      <c r="U225" s="3">
        <v>1973256.76</v>
      </c>
    </row>
    <row r="226" spans="1:21" x14ac:dyDescent="0.25">
      <c r="A226" t="str">
        <f t="shared" si="8"/>
        <v>70</v>
      </c>
      <c r="B226" s="23" t="s">
        <v>60</v>
      </c>
      <c r="C226" t="s">
        <v>12</v>
      </c>
      <c r="D226" s="3">
        <v>2164.4499999999998</v>
      </c>
      <c r="R226" t="str">
        <f t="shared" si="9"/>
        <v>12</v>
      </c>
      <c r="S226" s="37" t="s">
        <v>19</v>
      </c>
      <c r="T226" t="s">
        <v>4</v>
      </c>
      <c r="U226" s="3">
        <v>2704908.45</v>
      </c>
    </row>
    <row r="227" spans="1:21" x14ac:dyDescent="0.25">
      <c r="A227" t="str">
        <f t="shared" si="8"/>
        <v>70</v>
      </c>
      <c r="B227" s="23" t="s">
        <v>60</v>
      </c>
      <c r="C227" t="s">
        <v>16</v>
      </c>
      <c r="D227" s="3">
        <v>12073.47</v>
      </c>
      <c r="R227" t="str">
        <f t="shared" si="9"/>
        <v>12</v>
      </c>
      <c r="S227" s="37" t="s">
        <v>19</v>
      </c>
      <c r="T227" t="s">
        <v>15</v>
      </c>
      <c r="U227" s="3">
        <v>1578000</v>
      </c>
    </row>
    <row r="228" spans="1:21" x14ac:dyDescent="0.25">
      <c r="A228" t="str">
        <f t="shared" si="8"/>
        <v>70</v>
      </c>
      <c r="B228" s="23" t="s">
        <v>60</v>
      </c>
      <c r="C228" t="s">
        <v>24</v>
      </c>
      <c r="D228" s="3">
        <v>1013.65</v>
      </c>
      <c r="R228" t="str">
        <f t="shared" si="9"/>
        <v>12</v>
      </c>
      <c r="S228" s="37" t="s">
        <v>19</v>
      </c>
      <c r="T228" t="s">
        <v>16</v>
      </c>
      <c r="U228" s="3">
        <v>100000</v>
      </c>
    </row>
    <row r="229" spans="1:21" x14ac:dyDescent="0.25">
      <c r="A229" t="str">
        <f t="shared" si="8"/>
        <v>70</v>
      </c>
      <c r="B229" s="23" t="s">
        <v>60</v>
      </c>
      <c r="C229" t="s">
        <v>25</v>
      </c>
      <c r="D229" s="3">
        <v>2234.66</v>
      </c>
      <c r="R229" t="str">
        <f t="shared" si="9"/>
        <v>12</v>
      </c>
      <c r="S229" s="37" t="s">
        <v>19</v>
      </c>
      <c r="T229" t="s">
        <v>6</v>
      </c>
      <c r="U229" s="3">
        <v>0.01</v>
      </c>
    </row>
    <row r="230" spans="1:21" x14ac:dyDescent="0.25">
      <c r="A230" t="str">
        <f t="shared" si="8"/>
        <v>70</v>
      </c>
      <c r="B230" s="23" t="s">
        <v>61</v>
      </c>
      <c r="C230" t="s">
        <v>14</v>
      </c>
      <c r="D230" s="3">
        <v>1534619.61</v>
      </c>
      <c r="R230" t="str">
        <f t="shared" si="9"/>
        <v>12</v>
      </c>
      <c r="S230" s="37" t="s">
        <v>19</v>
      </c>
      <c r="T230" t="s">
        <v>35</v>
      </c>
      <c r="U230" s="3">
        <v>1199820.76</v>
      </c>
    </row>
    <row r="231" spans="1:21" x14ac:dyDescent="0.25">
      <c r="A231" t="str">
        <f t="shared" si="8"/>
        <v>70</v>
      </c>
      <c r="B231" s="23" t="s">
        <v>61</v>
      </c>
      <c r="C231" t="s">
        <v>4</v>
      </c>
      <c r="D231" s="3">
        <v>10798847.949999999</v>
      </c>
      <c r="R231" t="str">
        <f t="shared" si="9"/>
        <v>12</v>
      </c>
      <c r="S231" s="37" t="s">
        <v>19</v>
      </c>
      <c r="T231" t="s">
        <v>19</v>
      </c>
      <c r="U231" s="3">
        <v>48345.01</v>
      </c>
    </row>
    <row r="232" spans="1:21" x14ac:dyDescent="0.25">
      <c r="A232" t="str">
        <f t="shared" si="8"/>
        <v>70</v>
      </c>
      <c r="B232" s="23" t="s">
        <v>61</v>
      </c>
      <c r="C232" t="s">
        <v>6</v>
      </c>
      <c r="D232" s="3">
        <v>177030.92</v>
      </c>
      <c r="R232" t="str">
        <f t="shared" si="9"/>
        <v>12</v>
      </c>
      <c r="S232" s="37" t="s">
        <v>19</v>
      </c>
      <c r="T232" t="s">
        <v>41</v>
      </c>
      <c r="U232" s="3">
        <v>1021823.16</v>
      </c>
    </row>
    <row r="233" spans="1:21" x14ac:dyDescent="0.25">
      <c r="A233" t="str">
        <f t="shared" si="8"/>
        <v>70</v>
      </c>
      <c r="B233" s="23" t="s">
        <v>61</v>
      </c>
      <c r="C233" t="s">
        <v>19</v>
      </c>
      <c r="D233" s="3">
        <v>95272.72</v>
      </c>
      <c r="R233" t="str">
        <f t="shared" si="9"/>
        <v>12</v>
      </c>
      <c r="S233" s="37" t="s">
        <v>19</v>
      </c>
      <c r="T233" t="s">
        <v>7</v>
      </c>
      <c r="U233" s="3">
        <v>30113</v>
      </c>
    </row>
    <row r="234" spans="1:21" x14ac:dyDescent="0.25">
      <c r="A234" t="str">
        <f t="shared" si="8"/>
        <v>70</v>
      </c>
      <c r="B234" s="23" t="s">
        <v>62</v>
      </c>
      <c r="C234" t="s">
        <v>14</v>
      </c>
      <c r="D234" s="3">
        <v>2362409.09</v>
      </c>
      <c r="R234" t="str">
        <f t="shared" si="9"/>
        <v>12</v>
      </c>
      <c r="S234" s="37" t="s">
        <v>19</v>
      </c>
      <c r="T234" t="s">
        <v>48</v>
      </c>
      <c r="U234" s="3">
        <v>0.02</v>
      </c>
    </row>
    <row r="235" spans="1:21" x14ac:dyDescent="0.25">
      <c r="A235" t="str">
        <f t="shared" si="8"/>
        <v>70</v>
      </c>
      <c r="B235" s="23" t="s">
        <v>62</v>
      </c>
      <c r="C235" t="s">
        <v>4</v>
      </c>
      <c r="D235" s="3">
        <v>10262713.630000001</v>
      </c>
      <c r="R235" t="str">
        <f t="shared" si="9"/>
        <v>12</v>
      </c>
      <c r="S235" s="37" t="s">
        <v>19</v>
      </c>
      <c r="T235" t="s">
        <v>10</v>
      </c>
      <c r="U235" s="3">
        <v>899440.52</v>
      </c>
    </row>
    <row r="236" spans="1:21" x14ac:dyDescent="0.25">
      <c r="A236" t="str">
        <f t="shared" si="8"/>
        <v>70</v>
      </c>
      <c r="B236" s="23" t="s">
        <v>62</v>
      </c>
      <c r="C236" t="s">
        <v>6</v>
      </c>
      <c r="D236" s="3">
        <v>6600000</v>
      </c>
      <c r="R236" t="str">
        <f t="shared" si="9"/>
        <v>12</v>
      </c>
      <c r="S236" s="37" t="s">
        <v>19</v>
      </c>
      <c r="T236" t="s">
        <v>57</v>
      </c>
      <c r="U236" s="3">
        <v>11741390.02</v>
      </c>
    </row>
    <row r="237" spans="1:21" x14ac:dyDescent="0.25">
      <c r="A237" t="str">
        <f t="shared" si="8"/>
        <v>70</v>
      </c>
      <c r="B237" s="23" t="s">
        <v>63</v>
      </c>
      <c r="C237" t="s">
        <v>4</v>
      </c>
      <c r="D237" s="3">
        <v>1450000</v>
      </c>
      <c r="R237" t="str">
        <f t="shared" si="9"/>
        <v>12</v>
      </c>
      <c r="S237" s="37" t="s">
        <v>19</v>
      </c>
      <c r="T237" t="s">
        <v>40</v>
      </c>
      <c r="U237" s="3">
        <v>58060048.939999998</v>
      </c>
    </row>
    <row r="238" spans="1:21" x14ac:dyDescent="0.25">
      <c r="A238" t="str">
        <f t="shared" si="8"/>
        <v>70</v>
      </c>
      <c r="B238" s="23" t="s">
        <v>64</v>
      </c>
      <c r="C238" t="s">
        <v>4</v>
      </c>
      <c r="D238" s="3">
        <v>27272.73</v>
      </c>
      <c r="R238" t="str">
        <f t="shared" si="9"/>
        <v>12</v>
      </c>
      <c r="S238" s="37" t="s">
        <v>19</v>
      </c>
      <c r="T238" t="s">
        <v>59</v>
      </c>
      <c r="U238" s="3">
        <v>2875316.17</v>
      </c>
    </row>
    <row r="239" spans="1:21" x14ac:dyDescent="0.25">
      <c r="A239" t="str">
        <f t="shared" si="8"/>
        <v>70</v>
      </c>
      <c r="B239" s="23" t="s">
        <v>65</v>
      </c>
      <c r="C239" t="s">
        <v>14</v>
      </c>
      <c r="D239" s="3">
        <v>199459.53</v>
      </c>
      <c r="R239" t="str">
        <f t="shared" si="9"/>
        <v>12</v>
      </c>
      <c r="S239" s="37" t="s">
        <v>19</v>
      </c>
      <c r="T239" t="s">
        <v>61</v>
      </c>
      <c r="U239" s="3">
        <v>95272.72</v>
      </c>
    </row>
    <row r="240" spans="1:21" x14ac:dyDescent="0.25">
      <c r="A240" t="str">
        <f t="shared" si="8"/>
        <v>70</v>
      </c>
      <c r="B240" s="23" t="s">
        <v>65</v>
      </c>
      <c r="C240" t="s">
        <v>4</v>
      </c>
      <c r="D240" s="3">
        <v>3963808.36</v>
      </c>
      <c r="R240" t="str">
        <f t="shared" si="9"/>
        <v>12</v>
      </c>
      <c r="S240" s="37" t="s">
        <v>19</v>
      </c>
      <c r="T240" t="s">
        <v>73</v>
      </c>
      <c r="U240" s="3">
        <v>743531.83</v>
      </c>
    </row>
    <row r="241" spans="1:22" x14ac:dyDescent="0.25">
      <c r="A241" t="str">
        <f t="shared" si="8"/>
        <v>70</v>
      </c>
      <c r="B241" s="23" t="s">
        <v>65</v>
      </c>
      <c r="C241" t="s">
        <v>6</v>
      </c>
      <c r="D241" s="3">
        <v>554001.01</v>
      </c>
      <c r="R241" t="str">
        <f t="shared" si="9"/>
        <v>12</v>
      </c>
      <c r="S241" s="37" t="s">
        <v>19</v>
      </c>
      <c r="T241" t="s">
        <v>75</v>
      </c>
      <c r="U241" s="3">
        <v>1178819.27</v>
      </c>
    </row>
    <row r="242" spans="1:22" x14ac:dyDescent="0.25">
      <c r="A242" t="str">
        <f t="shared" si="8"/>
        <v>70</v>
      </c>
      <c r="B242" s="23" t="s">
        <v>66</v>
      </c>
      <c r="C242" t="s">
        <v>4</v>
      </c>
      <c r="D242" s="3">
        <v>2212318.17</v>
      </c>
      <c r="R242" t="str">
        <f t="shared" si="9"/>
        <v>12</v>
      </c>
      <c r="S242" s="37" t="s">
        <v>19</v>
      </c>
      <c r="T242" t="s">
        <v>77</v>
      </c>
      <c r="U242" s="3">
        <v>11996257.779999999</v>
      </c>
    </row>
    <row r="243" spans="1:22" x14ac:dyDescent="0.25">
      <c r="A243" t="str">
        <f t="shared" si="8"/>
        <v>70</v>
      </c>
      <c r="B243" s="23" t="s">
        <v>67</v>
      </c>
      <c r="C243" t="s">
        <v>68</v>
      </c>
      <c r="D243" s="3">
        <v>3291552.3</v>
      </c>
      <c r="R243" t="str">
        <f t="shared" si="9"/>
        <v>12</v>
      </c>
      <c r="S243" s="37" t="s">
        <v>19</v>
      </c>
      <c r="T243" t="s">
        <v>80</v>
      </c>
      <c r="U243" s="3">
        <v>930363.64</v>
      </c>
    </row>
    <row r="244" spans="1:22" x14ac:dyDescent="0.25">
      <c r="A244" t="str">
        <f t="shared" si="8"/>
        <v>70</v>
      </c>
      <c r="B244" s="23" t="s">
        <v>67</v>
      </c>
      <c r="C244" t="s">
        <v>69</v>
      </c>
      <c r="D244" s="3">
        <v>3703039.41</v>
      </c>
      <c r="R244" t="str">
        <f t="shared" si="9"/>
        <v>12</v>
      </c>
      <c r="S244" s="37" t="s">
        <v>19</v>
      </c>
      <c r="T244" t="s">
        <v>86</v>
      </c>
      <c r="U244" s="3">
        <v>22727.27</v>
      </c>
    </row>
    <row r="245" spans="1:22" x14ac:dyDescent="0.25">
      <c r="A245" t="str">
        <f t="shared" si="8"/>
        <v>70</v>
      </c>
      <c r="B245" s="23" t="s">
        <v>67</v>
      </c>
      <c r="C245" t="s">
        <v>70</v>
      </c>
      <c r="D245" s="3">
        <v>1509371.97</v>
      </c>
      <c r="R245" t="str">
        <f t="shared" si="9"/>
        <v>12</v>
      </c>
      <c r="S245" s="37" t="s">
        <v>19</v>
      </c>
      <c r="T245" t="s">
        <v>92</v>
      </c>
      <c r="U245" s="3">
        <v>57080</v>
      </c>
    </row>
    <row r="246" spans="1:22" x14ac:dyDescent="0.25">
      <c r="A246" t="str">
        <f t="shared" si="8"/>
        <v>70</v>
      </c>
      <c r="B246" s="23" t="s">
        <v>67</v>
      </c>
      <c r="C246" t="s">
        <v>71</v>
      </c>
      <c r="D246" s="3">
        <v>21742301.32</v>
      </c>
      <c r="R246" t="str">
        <f t="shared" si="9"/>
        <v>12</v>
      </c>
      <c r="S246" s="37" t="s">
        <v>19</v>
      </c>
      <c r="T246" t="s">
        <v>93</v>
      </c>
      <c r="U246" s="3">
        <v>45454.55</v>
      </c>
    </row>
    <row r="247" spans="1:22" x14ac:dyDescent="0.25">
      <c r="A247" t="str">
        <f t="shared" si="8"/>
        <v>70</v>
      </c>
      <c r="B247" s="23" t="s">
        <v>67</v>
      </c>
      <c r="C247" t="s">
        <v>47</v>
      </c>
      <c r="D247" s="3">
        <v>7937585.0199999996</v>
      </c>
      <c r="R247" t="str">
        <f t="shared" si="9"/>
        <v>12</v>
      </c>
      <c r="S247" s="37" t="s">
        <v>19</v>
      </c>
      <c r="T247" t="s">
        <v>94</v>
      </c>
      <c r="U247" s="3">
        <v>172545.45</v>
      </c>
    </row>
    <row r="248" spans="1:22" x14ac:dyDescent="0.25">
      <c r="A248" t="str">
        <f t="shared" si="8"/>
        <v>70</v>
      </c>
      <c r="B248" s="23" t="s">
        <v>72</v>
      </c>
      <c r="C248" t="s">
        <v>4</v>
      </c>
      <c r="D248" s="3">
        <v>442636.36</v>
      </c>
      <c r="R248" t="str">
        <f t="shared" si="9"/>
        <v>12</v>
      </c>
      <c r="S248" s="37" t="s">
        <v>19</v>
      </c>
      <c r="T248" t="s">
        <v>101</v>
      </c>
      <c r="U248" s="3">
        <v>720692.73</v>
      </c>
    </row>
    <row r="249" spans="1:22" x14ac:dyDescent="0.25">
      <c r="A249" t="str">
        <f t="shared" si="8"/>
        <v>70</v>
      </c>
      <c r="B249" s="23" t="s">
        <v>72</v>
      </c>
      <c r="C249" t="s">
        <v>6</v>
      </c>
      <c r="D249" s="3">
        <v>54550</v>
      </c>
      <c r="R249" t="str">
        <f t="shared" si="9"/>
        <v>12</v>
      </c>
      <c r="S249" s="37" t="s">
        <v>41</v>
      </c>
      <c r="T249" t="s">
        <v>48</v>
      </c>
      <c r="U249" s="3">
        <v>185015624.22999999</v>
      </c>
    </row>
    <row r="250" spans="1:22" x14ac:dyDescent="0.25">
      <c r="A250" t="str">
        <f t="shared" si="8"/>
        <v>70</v>
      </c>
      <c r="B250" s="23" t="s">
        <v>73</v>
      </c>
      <c r="C250" t="s">
        <v>4</v>
      </c>
      <c r="D250" s="3">
        <v>157788.94</v>
      </c>
      <c r="R250" t="str">
        <f t="shared" si="9"/>
        <v>12</v>
      </c>
      <c r="S250" s="37" t="s">
        <v>41</v>
      </c>
      <c r="T250" t="s">
        <v>58</v>
      </c>
      <c r="U250" s="3">
        <v>90738293.530000001</v>
      </c>
      <c r="V250" s="56">
        <f>SUM(U165:U250)</f>
        <v>3752537351.8700004</v>
      </c>
    </row>
    <row r="251" spans="1:22" x14ac:dyDescent="0.25">
      <c r="A251" t="str">
        <f t="shared" si="8"/>
        <v>70</v>
      </c>
      <c r="B251" s="23" t="s">
        <v>73</v>
      </c>
      <c r="C251" t="s">
        <v>6</v>
      </c>
      <c r="D251" s="3">
        <v>2816875.43</v>
      </c>
      <c r="R251" t="str">
        <f t="shared" si="9"/>
        <v>15</v>
      </c>
      <c r="S251" s="38" t="s">
        <v>42</v>
      </c>
      <c r="T251" t="s">
        <v>42</v>
      </c>
      <c r="U251" s="3">
        <v>1723421.96</v>
      </c>
    </row>
    <row r="252" spans="1:22" x14ac:dyDescent="0.25">
      <c r="A252" t="str">
        <f t="shared" si="8"/>
        <v>70</v>
      </c>
      <c r="B252" s="23" t="s">
        <v>73</v>
      </c>
      <c r="C252" t="s">
        <v>19</v>
      </c>
      <c r="D252" s="3">
        <v>743531.83</v>
      </c>
      <c r="R252" t="str">
        <f t="shared" si="9"/>
        <v>15</v>
      </c>
      <c r="S252" s="38" t="s">
        <v>42</v>
      </c>
      <c r="T252" t="s">
        <v>44</v>
      </c>
      <c r="U252" s="3">
        <v>18097726.23</v>
      </c>
    </row>
    <row r="253" spans="1:22" x14ac:dyDescent="0.25">
      <c r="A253" t="str">
        <f t="shared" si="8"/>
        <v>70</v>
      </c>
      <c r="B253" s="23" t="s">
        <v>74</v>
      </c>
      <c r="C253" t="s">
        <v>14</v>
      </c>
      <c r="D253" s="3">
        <v>168000</v>
      </c>
      <c r="R253" t="str">
        <f t="shared" si="9"/>
        <v>15</v>
      </c>
      <c r="S253" s="38" t="s">
        <v>42</v>
      </c>
      <c r="T253" t="s">
        <v>7</v>
      </c>
      <c r="U253" s="3">
        <v>12397763.65</v>
      </c>
    </row>
    <row r="254" spans="1:22" x14ac:dyDescent="0.25">
      <c r="A254" t="str">
        <f t="shared" si="8"/>
        <v>70</v>
      </c>
      <c r="B254" s="23" t="s">
        <v>74</v>
      </c>
      <c r="C254" t="s">
        <v>4</v>
      </c>
      <c r="D254" s="3">
        <v>740818.18</v>
      </c>
      <c r="R254" t="str">
        <f t="shared" si="9"/>
        <v>15</v>
      </c>
      <c r="S254" s="38" t="s">
        <v>42</v>
      </c>
      <c r="T254" t="s">
        <v>40</v>
      </c>
      <c r="U254" s="3">
        <v>2298381215.9099998</v>
      </c>
    </row>
    <row r="255" spans="1:22" x14ac:dyDescent="0.25">
      <c r="A255" t="str">
        <f t="shared" si="8"/>
        <v>70</v>
      </c>
      <c r="B255" s="23" t="s">
        <v>75</v>
      </c>
      <c r="C255" t="s">
        <v>4</v>
      </c>
      <c r="D255" s="3">
        <v>2745996.22</v>
      </c>
      <c r="R255" t="str">
        <f t="shared" si="9"/>
        <v>15</v>
      </c>
      <c r="S255" s="38" t="s">
        <v>42</v>
      </c>
      <c r="T255" t="s">
        <v>43</v>
      </c>
      <c r="U255" s="3">
        <v>196051177.83000001</v>
      </c>
    </row>
    <row r="256" spans="1:22" x14ac:dyDescent="0.25">
      <c r="A256" t="str">
        <f t="shared" si="8"/>
        <v>70</v>
      </c>
      <c r="B256" s="23" t="s">
        <v>75</v>
      </c>
      <c r="C256" t="s">
        <v>6</v>
      </c>
      <c r="D256" s="3">
        <v>2457468.19</v>
      </c>
      <c r="R256" t="str">
        <f t="shared" si="9"/>
        <v>15</v>
      </c>
      <c r="S256" s="38" t="s">
        <v>42</v>
      </c>
      <c r="T256" t="s">
        <v>76</v>
      </c>
      <c r="U256" s="3">
        <v>2705440.95</v>
      </c>
    </row>
    <row r="257" spans="1:22" x14ac:dyDescent="0.25">
      <c r="A257" t="str">
        <f t="shared" si="8"/>
        <v>70</v>
      </c>
      <c r="B257" s="23" t="s">
        <v>75</v>
      </c>
      <c r="C257" t="s">
        <v>19</v>
      </c>
      <c r="D257" s="3">
        <v>1178819.27</v>
      </c>
      <c r="R257" t="str">
        <f t="shared" si="9"/>
        <v>15</v>
      </c>
      <c r="S257" s="38" t="s">
        <v>42</v>
      </c>
      <c r="T257" t="s">
        <v>82</v>
      </c>
      <c r="U257" s="3">
        <v>1072909.3500000001</v>
      </c>
    </row>
    <row r="258" spans="1:22" x14ac:dyDescent="0.25">
      <c r="A258" t="str">
        <f t="shared" si="8"/>
        <v>70</v>
      </c>
      <c r="B258" s="23" t="s">
        <v>76</v>
      </c>
      <c r="C258" t="s">
        <v>42</v>
      </c>
      <c r="D258" s="3">
        <v>2705440.95</v>
      </c>
      <c r="R258" t="str">
        <f t="shared" si="9"/>
        <v>15</v>
      </c>
      <c r="S258" s="38" t="s">
        <v>42</v>
      </c>
      <c r="T258" t="s">
        <v>95</v>
      </c>
      <c r="U258" s="3">
        <v>624646.87</v>
      </c>
    </row>
    <row r="259" spans="1:22" x14ac:dyDescent="0.25">
      <c r="A259" t="str">
        <f t="shared" ref="A259:A322" si="10">LEFT(B259,2)</f>
        <v>70</v>
      </c>
      <c r="B259" s="23" t="s">
        <v>77</v>
      </c>
      <c r="C259" t="s">
        <v>14</v>
      </c>
      <c r="D259" s="3">
        <v>65000</v>
      </c>
      <c r="R259" t="str">
        <f t="shared" ref="R259:R322" si="11">LEFT(S259,2)</f>
        <v>15</v>
      </c>
      <c r="S259" s="38" t="s">
        <v>42</v>
      </c>
      <c r="T259" t="s">
        <v>99</v>
      </c>
      <c r="U259" s="3">
        <v>2828071.23</v>
      </c>
    </row>
    <row r="260" spans="1:22" x14ac:dyDescent="0.25">
      <c r="A260" t="str">
        <f t="shared" si="10"/>
        <v>70</v>
      </c>
      <c r="B260" s="23" t="s">
        <v>77</v>
      </c>
      <c r="C260" t="s">
        <v>4</v>
      </c>
      <c r="D260" s="3">
        <v>404136.36</v>
      </c>
      <c r="R260" t="str">
        <f t="shared" si="11"/>
        <v>15</v>
      </c>
      <c r="S260" s="38" t="s">
        <v>42</v>
      </c>
      <c r="T260" t="s">
        <v>101</v>
      </c>
      <c r="U260" s="3">
        <v>133825987.51000001</v>
      </c>
    </row>
    <row r="261" spans="1:22" x14ac:dyDescent="0.25">
      <c r="A261" t="str">
        <f t="shared" si="10"/>
        <v>70</v>
      </c>
      <c r="B261" s="23" t="s">
        <v>77</v>
      </c>
      <c r="C261" t="s">
        <v>19</v>
      </c>
      <c r="D261" s="3">
        <v>11996257.779999999</v>
      </c>
      <c r="R261" t="str">
        <f t="shared" si="11"/>
        <v>15</v>
      </c>
      <c r="S261" s="38" t="s">
        <v>42</v>
      </c>
      <c r="T261" t="s">
        <v>102</v>
      </c>
      <c r="U261" s="3">
        <v>19128004.539999999</v>
      </c>
      <c r="V261" s="56">
        <f>SUM(U251:U261)</f>
        <v>2686836366.0299997</v>
      </c>
    </row>
    <row r="262" spans="1:22" x14ac:dyDescent="0.25">
      <c r="A262" t="str">
        <f t="shared" si="10"/>
        <v>70</v>
      </c>
      <c r="B262" s="23" t="s">
        <v>77</v>
      </c>
      <c r="C262" t="s">
        <v>7</v>
      </c>
      <c r="D262" s="3">
        <v>90677.73000000001</v>
      </c>
      <c r="R262" t="str">
        <f t="shared" si="11"/>
        <v>18</v>
      </c>
      <c r="S262" s="39" t="s">
        <v>36</v>
      </c>
      <c r="T262" t="s">
        <v>35</v>
      </c>
      <c r="U262" s="3">
        <v>101005414.58</v>
      </c>
    </row>
    <row r="263" spans="1:22" x14ac:dyDescent="0.25">
      <c r="A263" t="str">
        <f t="shared" si="10"/>
        <v>70</v>
      </c>
      <c r="B263" s="23" t="s">
        <v>78</v>
      </c>
      <c r="C263" t="s">
        <v>14</v>
      </c>
      <c r="D263" s="3">
        <v>65206065.950000003</v>
      </c>
      <c r="R263" t="str">
        <f t="shared" si="11"/>
        <v>18</v>
      </c>
      <c r="S263" s="39" t="s">
        <v>36</v>
      </c>
      <c r="T263" t="s">
        <v>42</v>
      </c>
      <c r="U263" s="3">
        <v>1070888421.28</v>
      </c>
    </row>
    <row r="264" spans="1:22" x14ac:dyDescent="0.25">
      <c r="A264" t="str">
        <f t="shared" si="10"/>
        <v>70</v>
      </c>
      <c r="B264" s="23" t="s">
        <v>78</v>
      </c>
      <c r="C264" t="s">
        <v>4</v>
      </c>
      <c r="D264" s="3">
        <v>487000</v>
      </c>
      <c r="R264" t="str">
        <f t="shared" si="11"/>
        <v>18</v>
      </c>
      <c r="S264" s="39" t="s">
        <v>36</v>
      </c>
      <c r="T264" t="s">
        <v>46</v>
      </c>
      <c r="U264" s="3">
        <v>13956836.41</v>
      </c>
    </row>
    <row r="265" spans="1:22" x14ac:dyDescent="0.25">
      <c r="A265" t="str">
        <f t="shared" si="10"/>
        <v>70</v>
      </c>
      <c r="B265" s="23" t="s">
        <v>78</v>
      </c>
      <c r="C265" t="s">
        <v>15</v>
      </c>
      <c r="D265" s="3">
        <v>8281107.0099999998</v>
      </c>
      <c r="R265" t="str">
        <f t="shared" si="11"/>
        <v>18</v>
      </c>
      <c r="S265" s="39" t="s">
        <v>37</v>
      </c>
      <c r="T265" t="s">
        <v>35</v>
      </c>
      <c r="U265" s="3">
        <v>65974812.009999998</v>
      </c>
    </row>
    <row r="266" spans="1:22" x14ac:dyDescent="0.25">
      <c r="A266" t="str">
        <f t="shared" si="10"/>
        <v>70</v>
      </c>
      <c r="B266" s="23" t="s">
        <v>78</v>
      </c>
      <c r="C266" t="s">
        <v>12</v>
      </c>
      <c r="D266" s="3">
        <v>305723.78999999998</v>
      </c>
      <c r="R266" t="str">
        <f t="shared" si="11"/>
        <v>18</v>
      </c>
      <c r="S266" s="39" t="s">
        <v>37</v>
      </c>
      <c r="T266" t="s">
        <v>42</v>
      </c>
      <c r="U266" s="3">
        <v>667588508.75</v>
      </c>
      <c r="V266" s="56">
        <f>SUM(U262:U266)</f>
        <v>1919413993.03</v>
      </c>
    </row>
    <row r="267" spans="1:22" x14ac:dyDescent="0.25">
      <c r="A267" t="str">
        <f t="shared" si="10"/>
        <v>70</v>
      </c>
      <c r="B267" s="23" t="s">
        <v>79</v>
      </c>
      <c r="C267" t="s">
        <v>4</v>
      </c>
      <c r="D267" s="3">
        <v>7814963.6400000006</v>
      </c>
      <c r="R267" t="str">
        <f t="shared" si="11"/>
        <v>20</v>
      </c>
      <c r="S267" s="40" t="s">
        <v>68</v>
      </c>
      <c r="T267" t="s">
        <v>67</v>
      </c>
      <c r="U267" s="3">
        <v>3291552.3</v>
      </c>
    </row>
    <row r="268" spans="1:22" x14ac:dyDescent="0.25">
      <c r="A268" t="str">
        <f t="shared" si="10"/>
        <v>70</v>
      </c>
      <c r="B268" s="23" t="s">
        <v>79</v>
      </c>
      <c r="C268" t="s">
        <v>6</v>
      </c>
      <c r="D268" s="3">
        <v>101818.18</v>
      </c>
      <c r="R268" t="str">
        <f t="shared" si="11"/>
        <v>20</v>
      </c>
      <c r="S268" s="40" t="s">
        <v>69</v>
      </c>
      <c r="T268" t="s">
        <v>67</v>
      </c>
      <c r="U268" s="3">
        <v>3703039.41</v>
      </c>
    </row>
    <row r="269" spans="1:22" x14ac:dyDescent="0.25">
      <c r="A269" t="str">
        <f t="shared" si="10"/>
        <v>70</v>
      </c>
      <c r="B269" s="23" t="s">
        <v>80</v>
      </c>
      <c r="C269" t="s">
        <v>14</v>
      </c>
      <c r="D269" s="3">
        <v>290900</v>
      </c>
      <c r="R269" t="str">
        <f t="shared" si="11"/>
        <v>20</v>
      </c>
      <c r="S269" s="40" t="s">
        <v>70</v>
      </c>
      <c r="T269" t="s">
        <v>67</v>
      </c>
      <c r="U269" s="3">
        <v>1509371.97</v>
      </c>
    </row>
    <row r="270" spans="1:22" x14ac:dyDescent="0.25">
      <c r="A270" t="str">
        <f t="shared" si="10"/>
        <v>70</v>
      </c>
      <c r="B270" s="23" t="s">
        <v>80</v>
      </c>
      <c r="C270" t="s">
        <v>4</v>
      </c>
      <c r="D270" s="3">
        <v>8361727.2699999996</v>
      </c>
      <c r="R270" t="str">
        <f t="shared" si="11"/>
        <v>20</v>
      </c>
      <c r="S270" s="40" t="s">
        <v>71</v>
      </c>
      <c r="T270" t="s">
        <v>67</v>
      </c>
      <c r="U270" s="3">
        <v>21742301.32</v>
      </c>
      <c r="V270" s="56">
        <f>SUM(U267:U270)</f>
        <v>30246265</v>
      </c>
    </row>
    <row r="271" spans="1:22" x14ac:dyDescent="0.25">
      <c r="A271" t="str">
        <f t="shared" si="10"/>
        <v>70</v>
      </c>
      <c r="B271" s="23" t="s">
        <v>80</v>
      </c>
      <c r="C271" t="s">
        <v>17</v>
      </c>
      <c r="D271" s="3">
        <v>439909.09</v>
      </c>
      <c r="R271" t="str">
        <f t="shared" si="11"/>
        <v>21</v>
      </c>
      <c r="S271" s="41" t="s">
        <v>47</v>
      </c>
      <c r="T271" t="s">
        <v>67</v>
      </c>
      <c r="U271" s="3">
        <v>7937585.0199999996</v>
      </c>
      <c r="V271" s="56">
        <f>SUM(U271)</f>
        <v>7937585.0199999996</v>
      </c>
    </row>
    <row r="272" spans="1:22" x14ac:dyDescent="0.25">
      <c r="A272" t="str">
        <f t="shared" si="10"/>
        <v>70</v>
      </c>
      <c r="B272" s="23" t="s">
        <v>80</v>
      </c>
      <c r="C272" t="s">
        <v>19</v>
      </c>
      <c r="D272" s="3">
        <v>930363.64</v>
      </c>
      <c r="R272" t="str">
        <f t="shared" si="11"/>
        <v>31</v>
      </c>
      <c r="S272" s="42" t="s">
        <v>7</v>
      </c>
      <c r="T272" t="s">
        <v>3</v>
      </c>
      <c r="U272" s="3">
        <v>7364500</v>
      </c>
    </row>
    <row r="273" spans="1:21" x14ac:dyDescent="0.25">
      <c r="A273" t="str">
        <f t="shared" si="10"/>
        <v>70</v>
      </c>
      <c r="B273" s="23" t="s">
        <v>81</v>
      </c>
      <c r="C273" t="s">
        <v>14</v>
      </c>
      <c r="D273" s="3">
        <v>1184500</v>
      </c>
      <c r="R273" t="str">
        <f t="shared" si="11"/>
        <v>31</v>
      </c>
      <c r="S273" s="42" t="s">
        <v>7</v>
      </c>
      <c r="T273" t="s">
        <v>13</v>
      </c>
      <c r="U273" s="3">
        <v>14485160</v>
      </c>
    </row>
    <row r="274" spans="1:21" x14ac:dyDescent="0.25">
      <c r="A274" t="str">
        <f t="shared" si="10"/>
        <v>70</v>
      </c>
      <c r="B274" s="23" t="s">
        <v>81</v>
      </c>
      <c r="C274" t="s">
        <v>4</v>
      </c>
      <c r="D274" s="3">
        <v>1725993.5</v>
      </c>
      <c r="R274" t="str">
        <f t="shared" si="11"/>
        <v>31</v>
      </c>
      <c r="S274" s="42" t="s">
        <v>7</v>
      </c>
      <c r="T274" t="s">
        <v>14</v>
      </c>
      <c r="U274" s="3">
        <v>11111500</v>
      </c>
    </row>
    <row r="275" spans="1:21" x14ac:dyDescent="0.25">
      <c r="A275" t="str">
        <f t="shared" si="10"/>
        <v>70</v>
      </c>
      <c r="B275" s="23" t="s">
        <v>81</v>
      </c>
      <c r="C275" t="s">
        <v>15</v>
      </c>
      <c r="D275" s="3">
        <v>368847.1</v>
      </c>
      <c r="R275" t="str">
        <f t="shared" si="11"/>
        <v>31</v>
      </c>
      <c r="S275" s="42" t="s">
        <v>7</v>
      </c>
      <c r="T275" t="s">
        <v>4</v>
      </c>
      <c r="U275" s="3">
        <v>387566407</v>
      </c>
    </row>
    <row r="276" spans="1:21" x14ac:dyDescent="0.25">
      <c r="A276" t="str">
        <f t="shared" si="10"/>
        <v>70</v>
      </c>
      <c r="B276" s="23" t="s">
        <v>81</v>
      </c>
      <c r="C276" t="s">
        <v>5</v>
      </c>
      <c r="D276" s="3">
        <v>3018965.15</v>
      </c>
      <c r="R276" t="str">
        <f t="shared" si="11"/>
        <v>31</v>
      </c>
      <c r="S276" s="42" t="s">
        <v>7</v>
      </c>
      <c r="T276" t="s">
        <v>15</v>
      </c>
      <c r="U276" s="3">
        <v>57374165</v>
      </c>
    </row>
    <row r="277" spans="1:21" x14ac:dyDescent="0.25">
      <c r="A277" t="str">
        <f t="shared" si="10"/>
        <v>70</v>
      </c>
      <c r="B277" s="23" t="s">
        <v>81</v>
      </c>
      <c r="C277" t="s">
        <v>12</v>
      </c>
      <c r="D277" s="3">
        <v>46312</v>
      </c>
      <c r="R277" t="str">
        <f t="shared" si="11"/>
        <v>31</v>
      </c>
      <c r="S277" s="42" t="s">
        <v>7</v>
      </c>
      <c r="T277" t="s">
        <v>12</v>
      </c>
      <c r="U277" s="3">
        <v>4650000</v>
      </c>
    </row>
    <row r="278" spans="1:21" x14ac:dyDescent="0.25">
      <c r="A278" t="str">
        <f t="shared" si="10"/>
        <v>70</v>
      </c>
      <c r="B278" s="23" t="s">
        <v>81</v>
      </c>
      <c r="C278" t="s">
        <v>26</v>
      </c>
      <c r="D278" s="3">
        <v>3118681.25</v>
      </c>
      <c r="R278" t="str">
        <f t="shared" si="11"/>
        <v>31</v>
      </c>
      <c r="S278" s="42" t="s">
        <v>7</v>
      </c>
      <c r="T278" t="s">
        <v>16</v>
      </c>
      <c r="U278" s="3">
        <v>5782880</v>
      </c>
    </row>
    <row r="279" spans="1:21" x14ac:dyDescent="0.25">
      <c r="A279" t="str">
        <f t="shared" si="10"/>
        <v>70</v>
      </c>
      <c r="B279" s="23" t="s">
        <v>81</v>
      </c>
      <c r="C279" t="s">
        <v>16</v>
      </c>
      <c r="D279" s="3">
        <v>29400</v>
      </c>
      <c r="R279" t="str">
        <f t="shared" si="11"/>
        <v>31</v>
      </c>
      <c r="S279" s="42" t="s">
        <v>7</v>
      </c>
      <c r="T279" t="s">
        <v>25</v>
      </c>
      <c r="U279" s="3">
        <v>457168982.02999997</v>
      </c>
    </row>
    <row r="280" spans="1:21" x14ac:dyDescent="0.25">
      <c r="A280" t="str">
        <f t="shared" si="10"/>
        <v>70</v>
      </c>
      <c r="B280" s="23" t="s">
        <v>81</v>
      </c>
      <c r="C280" t="s">
        <v>23</v>
      </c>
      <c r="D280" s="3">
        <v>40000</v>
      </c>
      <c r="R280" t="str">
        <f t="shared" si="11"/>
        <v>31</v>
      </c>
      <c r="S280" s="42" t="s">
        <v>7</v>
      </c>
      <c r="T280" t="s">
        <v>35</v>
      </c>
      <c r="U280" s="3">
        <v>6202252.6399999997</v>
      </c>
    </row>
    <row r="281" spans="1:21" x14ac:dyDescent="0.25">
      <c r="A281" t="str">
        <f t="shared" si="10"/>
        <v>70</v>
      </c>
      <c r="B281" s="23" t="s">
        <v>81</v>
      </c>
      <c r="C281" t="s">
        <v>24</v>
      </c>
      <c r="D281" s="3">
        <v>24000</v>
      </c>
      <c r="R281" t="str">
        <f t="shared" si="11"/>
        <v>31</v>
      </c>
      <c r="S281" s="42" t="s">
        <v>7</v>
      </c>
      <c r="T281" t="s">
        <v>42</v>
      </c>
      <c r="U281" s="3">
        <v>276757954.54000002</v>
      </c>
    </row>
    <row r="282" spans="1:21" x14ac:dyDescent="0.25">
      <c r="A282" t="str">
        <f t="shared" si="10"/>
        <v>70</v>
      </c>
      <c r="B282" s="23" t="s">
        <v>81</v>
      </c>
      <c r="C282" t="s">
        <v>25</v>
      </c>
      <c r="D282" s="3">
        <v>7704708.1200000001</v>
      </c>
      <c r="R282" t="str">
        <f t="shared" si="11"/>
        <v>31</v>
      </c>
      <c r="S282" s="42" t="s">
        <v>7</v>
      </c>
      <c r="T282" t="s">
        <v>36</v>
      </c>
      <c r="U282" s="3">
        <v>140818647.27000001</v>
      </c>
    </row>
    <row r="283" spans="1:21" x14ac:dyDescent="0.25">
      <c r="A283" t="str">
        <f t="shared" si="10"/>
        <v>70</v>
      </c>
      <c r="B283" s="23" t="s">
        <v>82</v>
      </c>
      <c r="C283" t="s">
        <v>14</v>
      </c>
      <c r="D283" s="3">
        <v>1809818.18</v>
      </c>
      <c r="R283" t="str">
        <f t="shared" si="11"/>
        <v>31</v>
      </c>
      <c r="S283" s="42" t="s">
        <v>7</v>
      </c>
      <c r="T283" t="s">
        <v>37</v>
      </c>
      <c r="U283" s="3">
        <v>102857481.97</v>
      </c>
    </row>
    <row r="284" spans="1:21" x14ac:dyDescent="0.25">
      <c r="A284" t="str">
        <f t="shared" si="10"/>
        <v>70</v>
      </c>
      <c r="B284" s="23" t="s">
        <v>82</v>
      </c>
      <c r="C284" t="s">
        <v>4</v>
      </c>
      <c r="D284" s="3">
        <v>1642766.35</v>
      </c>
      <c r="R284" t="str">
        <f t="shared" si="11"/>
        <v>31</v>
      </c>
      <c r="S284" s="42" t="s">
        <v>7</v>
      </c>
      <c r="T284" t="s">
        <v>47</v>
      </c>
      <c r="U284" s="3">
        <v>4680000</v>
      </c>
    </row>
    <row r="285" spans="1:21" x14ac:dyDescent="0.25">
      <c r="A285" t="str">
        <f t="shared" si="10"/>
        <v>70</v>
      </c>
      <c r="B285" s="23" t="s">
        <v>82</v>
      </c>
      <c r="C285" t="s">
        <v>6</v>
      </c>
      <c r="D285" s="3">
        <v>11308240.800000001</v>
      </c>
      <c r="R285" t="str">
        <f t="shared" si="11"/>
        <v>31</v>
      </c>
      <c r="S285" s="42" t="s">
        <v>7</v>
      </c>
      <c r="T285" t="s">
        <v>7</v>
      </c>
      <c r="U285" s="3">
        <v>51788330</v>
      </c>
    </row>
    <row r="286" spans="1:21" x14ac:dyDescent="0.25">
      <c r="A286" t="str">
        <f t="shared" si="10"/>
        <v>70</v>
      </c>
      <c r="B286" s="23" t="s">
        <v>82</v>
      </c>
      <c r="C286" t="s">
        <v>42</v>
      </c>
      <c r="D286" s="3">
        <v>1072909.3500000001</v>
      </c>
      <c r="R286" t="str">
        <f t="shared" si="11"/>
        <v>31</v>
      </c>
      <c r="S286" s="42" t="s">
        <v>7</v>
      </c>
      <c r="T286" t="s">
        <v>8</v>
      </c>
      <c r="U286" s="3">
        <v>552559.92999999993</v>
      </c>
    </row>
    <row r="287" spans="1:21" x14ac:dyDescent="0.25">
      <c r="A287" t="str">
        <f t="shared" si="10"/>
        <v>70</v>
      </c>
      <c r="B287" s="23" t="s">
        <v>83</v>
      </c>
      <c r="C287" t="s">
        <v>4</v>
      </c>
      <c r="D287" s="3">
        <v>103500</v>
      </c>
      <c r="R287" t="str">
        <f t="shared" si="11"/>
        <v>31</v>
      </c>
      <c r="S287" s="42" t="s">
        <v>7</v>
      </c>
      <c r="T287" t="s">
        <v>57</v>
      </c>
      <c r="U287" s="3">
        <v>2055301.36</v>
      </c>
    </row>
    <row r="288" spans="1:21" x14ac:dyDescent="0.25">
      <c r="A288" t="str">
        <f t="shared" si="10"/>
        <v>70</v>
      </c>
      <c r="B288" s="23" t="s">
        <v>84</v>
      </c>
      <c r="C288" t="s">
        <v>4</v>
      </c>
      <c r="D288" s="3">
        <v>325567</v>
      </c>
      <c r="E288" s="56">
        <f>SUM(D214:D288)</f>
        <v>939837957.36000013</v>
      </c>
      <c r="R288" t="str">
        <f t="shared" si="11"/>
        <v>31</v>
      </c>
      <c r="S288" s="42" t="s">
        <v>7</v>
      </c>
      <c r="T288" t="s">
        <v>59</v>
      </c>
      <c r="U288" s="3">
        <v>140000</v>
      </c>
    </row>
    <row r="289" spans="1:21" x14ac:dyDescent="0.25">
      <c r="A289" t="str">
        <f t="shared" si="10"/>
        <v>71</v>
      </c>
      <c r="B289" s="24" t="s">
        <v>85</v>
      </c>
      <c r="C289" t="s">
        <v>4</v>
      </c>
      <c r="D289" s="3">
        <v>55034.92</v>
      </c>
      <c r="R289" t="str">
        <f t="shared" si="11"/>
        <v>31</v>
      </c>
      <c r="S289" s="42" t="s">
        <v>7</v>
      </c>
      <c r="T289" t="s">
        <v>77</v>
      </c>
      <c r="U289" s="3">
        <v>90677.73000000001</v>
      </c>
    </row>
    <row r="290" spans="1:21" x14ac:dyDescent="0.25">
      <c r="A290" t="str">
        <f t="shared" si="10"/>
        <v>71</v>
      </c>
      <c r="B290" s="24" t="s">
        <v>85</v>
      </c>
      <c r="C290" t="s">
        <v>15</v>
      </c>
      <c r="D290" s="3">
        <v>424.84</v>
      </c>
      <c r="R290" t="str">
        <f t="shared" si="11"/>
        <v>31</v>
      </c>
      <c r="S290" s="42" t="s">
        <v>7</v>
      </c>
      <c r="T290" t="s">
        <v>93</v>
      </c>
      <c r="U290" s="3">
        <v>37909.089999999997</v>
      </c>
    </row>
    <row r="291" spans="1:21" x14ac:dyDescent="0.25">
      <c r="A291" t="str">
        <f t="shared" si="10"/>
        <v>71</v>
      </c>
      <c r="B291" s="24" t="s">
        <v>85</v>
      </c>
      <c r="C291" t="s">
        <v>12</v>
      </c>
      <c r="D291" s="3">
        <v>268.05</v>
      </c>
      <c r="R291" t="str">
        <f t="shared" si="11"/>
        <v>31</v>
      </c>
      <c r="S291" s="42" t="s">
        <v>7</v>
      </c>
      <c r="T291" t="s">
        <v>94</v>
      </c>
      <c r="U291" s="3">
        <v>120000</v>
      </c>
    </row>
    <row r="292" spans="1:21" x14ac:dyDescent="0.25">
      <c r="A292" t="str">
        <f t="shared" si="10"/>
        <v>71</v>
      </c>
      <c r="B292" s="24" t="s">
        <v>85</v>
      </c>
      <c r="C292" t="s">
        <v>16</v>
      </c>
      <c r="D292" s="3">
        <v>416.68</v>
      </c>
      <c r="R292" t="str">
        <f t="shared" si="11"/>
        <v>31</v>
      </c>
      <c r="S292" s="42" t="s">
        <v>7</v>
      </c>
      <c r="T292" t="s">
        <v>101</v>
      </c>
      <c r="U292" s="3">
        <v>30000</v>
      </c>
    </row>
    <row r="293" spans="1:21" x14ac:dyDescent="0.25">
      <c r="A293" t="str">
        <f t="shared" si="10"/>
        <v>71</v>
      </c>
      <c r="B293" s="24" t="s">
        <v>85</v>
      </c>
      <c r="C293" t="s">
        <v>24</v>
      </c>
      <c r="D293" s="3">
        <v>46.63</v>
      </c>
      <c r="R293" t="str">
        <f t="shared" si="11"/>
        <v>31</v>
      </c>
      <c r="S293" s="42" t="s">
        <v>27</v>
      </c>
      <c r="T293" t="s">
        <v>25</v>
      </c>
      <c r="U293" s="3">
        <v>105396092.25</v>
      </c>
    </row>
    <row r="294" spans="1:21" x14ac:dyDescent="0.25">
      <c r="A294" t="str">
        <f t="shared" si="10"/>
        <v>71</v>
      </c>
      <c r="B294" s="24" t="s">
        <v>86</v>
      </c>
      <c r="C294" t="s">
        <v>4</v>
      </c>
      <c r="D294" s="3">
        <v>4523717.22</v>
      </c>
      <c r="R294" t="str">
        <f t="shared" si="11"/>
        <v>31</v>
      </c>
      <c r="S294" s="42" t="s">
        <v>27</v>
      </c>
      <c r="T294" t="s">
        <v>36</v>
      </c>
      <c r="U294" s="3">
        <v>1004115058.62</v>
      </c>
    </row>
    <row r="295" spans="1:21" x14ac:dyDescent="0.25">
      <c r="A295" t="str">
        <f t="shared" si="10"/>
        <v>71</v>
      </c>
      <c r="B295" s="24" t="s">
        <v>86</v>
      </c>
      <c r="C295" t="s">
        <v>6</v>
      </c>
      <c r="D295" s="3">
        <v>44013.64</v>
      </c>
      <c r="R295" t="str">
        <f t="shared" si="11"/>
        <v>31</v>
      </c>
      <c r="S295" s="42" t="s">
        <v>27</v>
      </c>
      <c r="T295" t="s">
        <v>37</v>
      </c>
      <c r="U295" s="3">
        <v>630705838.78999996</v>
      </c>
    </row>
    <row r="296" spans="1:21" x14ac:dyDescent="0.25">
      <c r="A296" t="str">
        <f t="shared" si="10"/>
        <v>71</v>
      </c>
      <c r="B296" s="24" t="s">
        <v>86</v>
      </c>
      <c r="C296" t="s">
        <v>19</v>
      </c>
      <c r="D296" s="3">
        <v>22727.27</v>
      </c>
      <c r="R296" t="str">
        <f t="shared" si="11"/>
        <v>31</v>
      </c>
      <c r="S296" s="42" t="s">
        <v>27</v>
      </c>
      <c r="T296" t="s">
        <v>27</v>
      </c>
      <c r="U296" s="3">
        <v>35089.47</v>
      </c>
    </row>
    <row r="297" spans="1:21" x14ac:dyDescent="0.25">
      <c r="A297" t="str">
        <f t="shared" si="10"/>
        <v>71</v>
      </c>
      <c r="B297" s="24" t="s">
        <v>87</v>
      </c>
      <c r="C297" t="s">
        <v>4</v>
      </c>
      <c r="D297" s="3">
        <v>1470000</v>
      </c>
      <c r="R297" t="str">
        <f t="shared" si="11"/>
        <v>31</v>
      </c>
      <c r="S297" s="42" t="s">
        <v>27</v>
      </c>
      <c r="T297" t="s">
        <v>104</v>
      </c>
      <c r="U297" s="3">
        <v>48700.94</v>
      </c>
    </row>
    <row r="298" spans="1:21" x14ac:dyDescent="0.25">
      <c r="A298" t="str">
        <f t="shared" si="10"/>
        <v>71</v>
      </c>
      <c r="B298" s="24" t="s">
        <v>88</v>
      </c>
      <c r="C298" t="s">
        <v>4</v>
      </c>
      <c r="D298" s="3">
        <v>1086932.68</v>
      </c>
      <c r="R298" t="str">
        <f t="shared" si="11"/>
        <v>31</v>
      </c>
      <c r="S298" s="42" t="s">
        <v>27</v>
      </c>
      <c r="T298" t="s">
        <v>105</v>
      </c>
      <c r="U298" s="3">
        <v>5573349.5699999994</v>
      </c>
    </row>
    <row r="299" spans="1:21" x14ac:dyDescent="0.25">
      <c r="A299" t="str">
        <f t="shared" si="10"/>
        <v>71</v>
      </c>
      <c r="B299" s="24" t="s">
        <v>88</v>
      </c>
      <c r="C299" t="s">
        <v>6</v>
      </c>
      <c r="D299" s="3">
        <v>1058043</v>
      </c>
      <c r="R299" t="str">
        <f t="shared" si="11"/>
        <v>31</v>
      </c>
      <c r="S299" s="42" t="s">
        <v>48</v>
      </c>
      <c r="T299" t="s">
        <v>58</v>
      </c>
      <c r="U299" s="3">
        <v>496244654.31999999</v>
      </c>
    </row>
    <row r="300" spans="1:21" x14ac:dyDescent="0.25">
      <c r="A300" t="str">
        <f t="shared" si="10"/>
        <v>71</v>
      </c>
      <c r="B300" s="24" t="s">
        <v>89</v>
      </c>
      <c r="C300" t="s">
        <v>4</v>
      </c>
      <c r="D300" s="3">
        <v>1084727.27</v>
      </c>
      <c r="R300" t="str">
        <f t="shared" si="11"/>
        <v>31</v>
      </c>
      <c r="S300" s="42" t="s">
        <v>51</v>
      </c>
      <c r="T300" t="s">
        <v>49</v>
      </c>
      <c r="U300" s="3">
        <v>9695.02</v>
      </c>
    </row>
    <row r="301" spans="1:21" x14ac:dyDescent="0.25">
      <c r="A301" t="str">
        <f t="shared" si="10"/>
        <v>71</v>
      </c>
      <c r="B301" s="24" t="s">
        <v>90</v>
      </c>
      <c r="C301" t="s">
        <v>14</v>
      </c>
      <c r="D301" s="3">
        <v>25272727.27</v>
      </c>
      <c r="R301" t="str">
        <f t="shared" si="11"/>
        <v>31</v>
      </c>
      <c r="S301" s="42" t="s">
        <v>51</v>
      </c>
      <c r="T301" t="s">
        <v>39</v>
      </c>
      <c r="U301" s="3">
        <v>21056814.190000001</v>
      </c>
    </row>
    <row r="302" spans="1:21" x14ac:dyDescent="0.25">
      <c r="A302" t="str">
        <f t="shared" si="10"/>
        <v>71</v>
      </c>
      <c r="B302" s="24" t="s">
        <v>90</v>
      </c>
      <c r="C302" t="s">
        <v>4</v>
      </c>
      <c r="D302" s="3">
        <v>61386181.799999997</v>
      </c>
      <c r="R302" t="str">
        <f t="shared" si="11"/>
        <v>31</v>
      </c>
      <c r="S302" s="42" t="s">
        <v>49</v>
      </c>
      <c r="T302" t="s">
        <v>48</v>
      </c>
      <c r="U302" s="3">
        <v>34823682.670000002</v>
      </c>
    </row>
    <row r="303" spans="1:21" x14ac:dyDescent="0.25">
      <c r="A303" t="str">
        <f t="shared" si="10"/>
        <v>71</v>
      </c>
      <c r="B303" s="24" t="s">
        <v>90</v>
      </c>
      <c r="C303" t="s">
        <v>6</v>
      </c>
      <c r="D303" s="3">
        <v>44077090.899999999</v>
      </c>
      <c r="R303" t="str">
        <f t="shared" si="11"/>
        <v>31</v>
      </c>
      <c r="S303" s="42" t="s">
        <v>49</v>
      </c>
      <c r="T303" t="s">
        <v>58</v>
      </c>
      <c r="U303" s="3">
        <v>1088548.19</v>
      </c>
    </row>
    <row r="304" spans="1:21" x14ac:dyDescent="0.25">
      <c r="A304" t="str">
        <f t="shared" si="10"/>
        <v>71</v>
      </c>
      <c r="B304" s="24" t="s">
        <v>90</v>
      </c>
      <c r="C304" t="s">
        <v>17</v>
      </c>
      <c r="D304" s="3">
        <v>1681818.18</v>
      </c>
      <c r="R304" t="str">
        <f t="shared" si="11"/>
        <v>31</v>
      </c>
      <c r="S304" s="42" t="s">
        <v>49</v>
      </c>
      <c r="T304" t="s">
        <v>59</v>
      </c>
      <c r="U304" s="3">
        <v>14587963.77</v>
      </c>
    </row>
    <row r="305" spans="1:22" x14ac:dyDescent="0.25">
      <c r="A305" t="str">
        <f t="shared" si="10"/>
        <v>71</v>
      </c>
      <c r="B305" s="24" t="s">
        <v>90</v>
      </c>
      <c r="C305" t="s">
        <v>32</v>
      </c>
      <c r="D305" s="3">
        <v>42727272.719999999</v>
      </c>
      <c r="R305" t="str">
        <f t="shared" si="11"/>
        <v>31</v>
      </c>
      <c r="S305" s="42" t="s">
        <v>50</v>
      </c>
      <c r="T305" t="s">
        <v>48</v>
      </c>
      <c r="U305" s="3">
        <v>48365389.840000004</v>
      </c>
    </row>
    <row r="306" spans="1:22" x14ac:dyDescent="0.25">
      <c r="A306" t="str">
        <f t="shared" si="10"/>
        <v>71</v>
      </c>
      <c r="B306" s="24" t="s">
        <v>91</v>
      </c>
      <c r="C306" t="s">
        <v>4</v>
      </c>
      <c r="D306" s="3">
        <v>109090.9</v>
      </c>
      <c r="R306" t="str">
        <f t="shared" si="11"/>
        <v>31</v>
      </c>
      <c r="S306" s="42" t="s">
        <v>50</v>
      </c>
      <c r="T306" t="s">
        <v>58</v>
      </c>
      <c r="U306" s="3">
        <v>40681899.520000003</v>
      </c>
    </row>
    <row r="307" spans="1:22" x14ac:dyDescent="0.25">
      <c r="A307" t="str">
        <f t="shared" si="10"/>
        <v>71</v>
      </c>
      <c r="B307" s="24" t="s">
        <v>91</v>
      </c>
      <c r="C307" t="s">
        <v>6</v>
      </c>
      <c r="D307" s="3">
        <v>715000</v>
      </c>
      <c r="R307" t="str">
        <f t="shared" si="11"/>
        <v>31</v>
      </c>
      <c r="S307" s="42" t="s">
        <v>50</v>
      </c>
      <c r="T307" t="s">
        <v>59</v>
      </c>
      <c r="U307" s="3">
        <v>62347227.75</v>
      </c>
    </row>
    <row r="308" spans="1:22" x14ac:dyDescent="0.25">
      <c r="A308" t="str">
        <f t="shared" si="10"/>
        <v>71</v>
      </c>
      <c r="B308" s="24" t="s">
        <v>92</v>
      </c>
      <c r="C308" t="s">
        <v>19</v>
      </c>
      <c r="D308" s="3">
        <v>57080</v>
      </c>
      <c r="R308" t="str">
        <f t="shared" si="11"/>
        <v>31</v>
      </c>
      <c r="S308" s="42" t="s">
        <v>8</v>
      </c>
      <c r="T308" t="s">
        <v>3</v>
      </c>
      <c r="U308" s="3">
        <v>80912641.629999995</v>
      </c>
    </row>
    <row r="309" spans="1:22" x14ac:dyDescent="0.25">
      <c r="A309" t="str">
        <f t="shared" si="10"/>
        <v>71</v>
      </c>
      <c r="B309" s="24" t="s">
        <v>93</v>
      </c>
      <c r="C309" t="s">
        <v>6</v>
      </c>
      <c r="D309" s="3">
        <v>18451017.949999999</v>
      </c>
      <c r="R309" t="str">
        <f t="shared" si="11"/>
        <v>31</v>
      </c>
      <c r="S309" s="42" t="s">
        <v>8</v>
      </c>
      <c r="T309" t="s">
        <v>11</v>
      </c>
      <c r="U309" s="3">
        <v>55737696.170000002</v>
      </c>
    </row>
    <row r="310" spans="1:22" x14ac:dyDescent="0.25">
      <c r="A310" t="str">
        <f t="shared" si="10"/>
        <v>71</v>
      </c>
      <c r="B310" s="24" t="s">
        <v>93</v>
      </c>
      <c r="C310" t="s">
        <v>32</v>
      </c>
      <c r="D310" s="3">
        <v>383862.73</v>
      </c>
      <c r="R310" t="str">
        <f t="shared" si="11"/>
        <v>31</v>
      </c>
      <c r="S310" s="42" t="s">
        <v>8</v>
      </c>
      <c r="T310" t="s">
        <v>6</v>
      </c>
      <c r="U310" s="3">
        <v>152059391.18000001</v>
      </c>
    </row>
    <row r="311" spans="1:22" x14ac:dyDescent="0.25">
      <c r="A311" t="str">
        <f t="shared" si="10"/>
        <v>71</v>
      </c>
      <c r="B311" s="24" t="s">
        <v>93</v>
      </c>
      <c r="C311" t="s">
        <v>19</v>
      </c>
      <c r="D311" s="3">
        <v>45454.55</v>
      </c>
      <c r="R311" t="str">
        <f t="shared" si="11"/>
        <v>31</v>
      </c>
      <c r="S311" s="42" t="s">
        <v>8</v>
      </c>
      <c r="T311" t="s">
        <v>19</v>
      </c>
      <c r="U311" s="3">
        <v>526358.92999999993</v>
      </c>
    </row>
    <row r="312" spans="1:22" x14ac:dyDescent="0.25">
      <c r="A312" t="str">
        <f t="shared" si="10"/>
        <v>71</v>
      </c>
      <c r="B312" s="24" t="s">
        <v>93</v>
      </c>
      <c r="C312" t="s">
        <v>7</v>
      </c>
      <c r="D312" s="3">
        <v>37909.089999999997</v>
      </c>
      <c r="R312" t="str">
        <f t="shared" si="11"/>
        <v>31</v>
      </c>
      <c r="S312" s="42" t="s">
        <v>8</v>
      </c>
      <c r="T312" t="s">
        <v>7</v>
      </c>
      <c r="U312" s="3">
        <v>67116695.810000002</v>
      </c>
    </row>
    <row r="313" spans="1:22" x14ac:dyDescent="0.25">
      <c r="A313" t="str">
        <f t="shared" si="10"/>
        <v>71</v>
      </c>
      <c r="B313" s="24" t="s">
        <v>94</v>
      </c>
      <c r="C313" t="s">
        <v>19</v>
      </c>
      <c r="D313" s="3">
        <v>172545.45</v>
      </c>
      <c r="R313" t="str">
        <f t="shared" si="11"/>
        <v>31</v>
      </c>
      <c r="S313" s="42" t="s">
        <v>8</v>
      </c>
      <c r="T313" t="s">
        <v>21</v>
      </c>
      <c r="U313" s="3">
        <v>4670712.6100000003</v>
      </c>
    </row>
    <row r="314" spans="1:22" x14ac:dyDescent="0.25">
      <c r="A314" t="str">
        <f t="shared" si="10"/>
        <v>71</v>
      </c>
      <c r="B314" s="24" t="s">
        <v>94</v>
      </c>
      <c r="C314" t="s">
        <v>7</v>
      </c>
      <c r="D314" s="3">
        <v>120000</v>
      </c>
      <c r="R314" t="str">
        <f t="shared" si="11"/>
        <v>31</v>
      </c>
      <c r="S314" s="42" t="s">
        <v>20</v>
      </c>
      <c r="T314" t="s">
        <v>14</v>
      </c>
      <c r="U314" s="3">
        <v>57621110</v>
      </c>
    </row>
    <row r="315" spans="1:22" x14ac:dyDescent="0.25">
      <c r="A315" t="str">
        <f t="shared" si="10"/>
        <v>71</v>
      </c>
      <c r="B315" s="24" t="s">
        <v>95</v>
      </c>
      <c r="C315" t="s">
        <v>4</v>
      </c>
      <c r="D315" s="3">
        <v>6845818.1799999997</v>
      </c>
      <c r="R315" t="str">
        <f t="shared" si="11"/>
        <v>31</v>
      </c>
      <c r="S315" s="42" t="s">
        <v>9</v>
      </c>
      <c r="T315" t="s">
        <v>3</v>
      </c>
      <c r="U315" s="3">
        <v>25507894.510000002</v>
      </c>
    </row>
    <row r="316" spans="1:22" x14ac:dyDescent="0.25">
      <c r="A316" t="str">
        <f t="shared" si="10"/>
        <v>71</v>
      </c>
      <c r="B316" s="24" t="s">
        <v>95</v>
      </c>
      <c r="C316" t="s">
        <v>42</v>
      </c>
      <c r="D316" s="3">
        <v>624646.87</v>
      </c>
      <c r="R316" t="str">
        <f t="shared" si="11"/>
        <v>31</v>
      </c>
      <c r="S316" s="42" t="s">
        <v>9</v>
      </c>
      <c r="T316" t="s">
        <v>6</v>
      </c>
      <c r="U316" s="3">
        <v>1546285.41</v>
      </c>
      <c r="V316" s="56">
        <f>SUM(U272:U316)</f>
        <v>4442413499.7200003</v>
      </c>
    </row>
    <row r="317" spans="1:22" x14ac:dyDescent="0.25">
      <c r="A317" t="str">
        <f t="shared" si="10"/>
        <v>71</v>
      </c>
      <c r="B317" s="24" t="s">
        <v>96</v>
      </c>
      <c r="C317" t="s">
        <v>14</v>
      </c>
      <c r="D317" s="3">
        <v>590000</v>
      </c>
      <c r="R317" t="str">
        <f t="shared" si="11"/>
        <v>32</v>
      </c>
      <c r="S317" s="43" t="s">
        <v>52</v>
      </c>
      <c r="T317" t="s">
        <v>8</v>
      </c>
      <c r="U317" s="3">
        <v>46246568.240000002</v>
      </c>
    </row>
    <row r="318" spans="1:22" x14ac:dyDescent="0.25">
      <c r="A318" t="str">
        <f t="shared" si="10"/>
        <v>71</v>
      </c>
      <c r="B318" s="24" t="s">
        <v>97</v>
      </c>
      <c r="C318" t="s">
        <v>4</v>
      </c>
      <c r="D318" s="3">
        <v>4202090.91</v>
      </c>
      <c r="R318" t="str">
        <f t="shared" si="11"/>
        <v>32</v>
      </c>
      <c r="S318" s="43" t="s">
        <v>52</v>
      </c>
      <c r="T318" t="s">
        <v>53</v>
      </c>
      <c r="U318" s="3">
        <v>358920100</v>
      </c>
    </row>
    <row r="319" spans="1:22" x14ac:dyDescent="0.25">
      <c r="A319" t="str">
        <f t="shared" si="10"/>
        <v>71</v>
      </c>
      <c r="B319" s="24" t="s">
        <v>98</v>
      </c>
      <c r="C319" t="s">
        <v>4</v>
      </c>
      <c r="D319" s="3">
        <v>3963959.08</v>
      </c>
      <c r="R319" t="str">
        <f t="shared" si="11"/>
        <v>32</v>
      </c>
      <c r="S319" s="43" t="s">
        <v>52</v>
      </c>
      <c r="T319" t="s">
        <v>10</v>
      </c>
      <c r="U319" s="3">
        <v>421366295.91000003</v>
      </c>
      <c r="V319" s="56">
        <f>SUM(U317:U319)</f>
        <v>826532964.1500001</v>
      </c>
    </row>
    <row r="320" spans="1:22" x14ac:dyDescent="0.25">
      <c r="A320" t="str">
        <f t="shared" si="10"/>
        <v>71</v>
      </c>
      <c r="B320" s="24" t="s">
        <v>98</v>
      </c>
      <c r="C320" t="s">
        <v>6</v>
      </c>
      <c r="D320" s="3">
        <v>1975000</v>
      </c>
      <c r="R320" t="str">
        <f t="shared" si="11"/>
        <v>34</v>
      </c>
      <c r="S320" s="44" t="s">
        <v>21</v>
      </c>
      <c r="T320" t="s">
        <v>14</v>
      </c>
      <c r="U320" s="3">
        <v>238000000</v>
      </c>
      <c r="V320" s="56">
        <f>SUM(U320)</f>
        <v>238000000</v>
      </c>
    </row>
    <row r="321" spans="1:22" x14ac:dyDescent="0.25">
      <c r="A321" t="str">
        <f t="shared" si="10"/>
        <v>71</v>
      </c>
      <c r="B321" s="24" t="s">
        <v>99</v>
      </c>
      <c r="C321" t="s">
        <v>3</v>
      </c>
      <c r="D321" s="3">
        <v>822927.47</v>
      </c>
      <c r="R321" t="str">
        <f t="shared" si="11"/>
        <v>43</v>
      </c>
      <c r="S321" s="45" t="s">
        <v>54</v>
      </c>
      <c r="T321" t="s">
        <v>55</v>
      </c>
      <c r="U321" s="3">
        <v>80550177.989999995</v>
      </c>
      <c r="V321" s="56">
        <f>SUM(U321)</f>
        <v>80550177.989999995</v>
      </c>
    </row>
    <row r="322" spans="1:22" x14ac:dyDescent="0.25">
      <c r="A322" t="str">
        <f t="shared" si="10"/>
        <v>71</v>
      </c>
      <c r="B322" s="24" t="s">
        <v>99</v>
      </c>
      <c r="C322" t="s">
        <v>4</v>
      </c>
      <c r="D322" s="3">
        <v>1228981.82</v>
      </c>
      <c r="R322" t="str">
        <f t="shared" si="11"/>
        <v>51</v>
      </c>
      <c r="S322" s="46" t="s">
        <v>10</v>
      </c>
      <c r="T322" t="s">
        <v>3</v>
      </c>
      <c r="U322" s="3">
        <v>853715447.35000002</v>
      </c>
    </row>
    <row r="323" spans="1:22" x14ac:dyDescent="0.25">
      <c r="A323" t="str">
        <f t="shared" ref="A323:A386" si="12">LEFT(B323,2)</f>
        <v>71</v>
      </c>
      <c r="B323" s="24" t="s">
        <v>99</v>
      </c>
      <c r="C323" t="s">
        <v>15</v>
      </c>
      <c r="D323" s="3">
        <v>79465.649999999994</v>
      </c>
      <c r="R323" t="str">
        <f t="shared" ref="R323:R386" si="13">LEFT(S323,2)</f>
        <v>51</v>
      </c>
      <c r="S323" s="46" t="s">
        <v>10</v>
      </c>
      <c r="T323" t="s">
        <v>11</v>
      </c>
      <c r="U323" s="3">
        <v>559321626.83000004</v>
      </c>
    </row>
    <row r="324" spans="1:22" x14ac:dyDescent="0.25">
      <c r="A324" t="str">
        <f t="shared" si="12"/>
        <v>71</v>
      </c>
      <c r="B324" s="24" t="s">
        <v>99</v>
      </c>
      <c r="C324" t="s">
        <v>12</v>
      </c>
      <c r="D324" s="3">
        <v>199.5</v>
      </c>
      <c r="R324" t="str">
        <f t="shared" si="13"/>
        <v>51</v>
      </c>
      <c r="S324" s="46" t="s">
        <v>10</v>
      </c>
      <c r="T324" t="s">
        <v>6</v>
      </c>
      <c r="U324" s="3">
        <v>1507919568.5699999</v>
      </c>
    </row>
    <row r="325" spans="1:22" x14ac:dyDescent="0.25">
      <c r="A325" t="str">
        <f t="shared" si="12"/>
        <v>71</v>
      </c>
      <c r="B325" s="24" t="s">
        <v>99</v>
      </c>
      <c r="C325" t="s">
        <v>23</v>
      </c>
      <c r="D325" s="3">
        <v>311046</v>
      </c>
      <c r="R325" t="str">
        <f t="shared" si="13"/>
        <v>51</v>
      </c>
      <c r="S325" s="46" t="s">
        <v>10</v>
      </c>
      <c r="T325" t="s">
        <v>19</v>
      </c>
      <c r="U325" s="3">
        <v>4466161.49</v>
      </c>
    </row>
    <row r="326" spans="1:22" x14ac:dyDescent="0.25">
      <c r="A326" t="str">
        <f t="shared" si="12"/>
        <v>71</v>
      </c>
      <c r="B326" s="24" t="s">
        <v>99</v>
      </c>
      <c r="C326" t="s">
        <v>6</v>
      </c>
      <c r="D326" s="3">
        <v>13795383.52</v>
      </c>
      <c r="R326" t="str">
        <f t="shared" si="13"/>
        <v>51</v>
      </c>
      <c r="S326" s="46" t="s">
        <v>10</v>
      </c>
      <c r="T326" t="s">
        <v>7</v>
      </c>
      <c r="U326" s="3">
        <v>611950458.08000004</v>
      </c>
    </row>
    <row r="327" spans="1:22" x14ac:dyDescent="0.25">
      <c r="A327" t="str">
        <f t="shared" si="12"/>
        <v>71</v>
      </c>
      <c r="B327" s="24" t="s">
        <v>99</v>
      </c>
      <c r="C327" t="s">
        <v>42</v>
      </c>
      <c r="D327" s="3">
        <v>2828071.23</v>
      </c>
      <c r="E327" s="56">
        <f>SUM(D289:D327)</f>
        <v>241850993.97</v>
      </c>
      <c r="R327" t="str">
        <f t="shared" si="13"/>
        <v>51</v>
      </c>
      <c r="S327" s="46" t="s">
        <v>10</v>
      </c>
      <c r="T327" t="s">
        <v>9</v>
      </c>
      <c r="U327" s="3">
        <v>27054179.920000002</v>
      </c>
    </row>
    <row r="328" spans="1:22" x14ac:dyDescent="0.25">
      <c r="A328" t="str">
        <f t="shared" si="12"/>
        <v>85</v>
      </c>
      <c r="B328" s="25" t="s">
        <v>28</v>
      </c>
      <c r="C328" t="s">
        <v>55</v>
      </c>
      <c r="D328" s="3">
        <v>39841447.810000002</v>
      </c>
      <c r="R328" t="str">
        <f t="shared" si="13"/>
        <v>51</v>
      </c>
      <c r="S328" s="46" t="s">
        <v>10</v>
      </c>
      <c r="T328" t="s">
        <v>21</v>
      </c>
      <c r="U328" s="3">
        <v>46707125.990000002</v>
      </c>
    </row>
    <row r="329" spans="1:22" x14ac:dyDescent="0.25">
      <c r="A329" t="str">
        <f t="shared" si="12"/>
        <v>85</v>
      </c>
      <c r="B329" s="25" t="s">
        <v>29</v>
      </c>
      <c r="C329" t="s">
        <v>55</v>
      </c>
      <c r="D329" s="3">
        <v>24130519.649999999</v>
      </c>
      <c r="E329" s="56">
        <f>SUM(D328:D329)</f>
        <v>63971967.460000001</v>
      </c>
      <c r="R329" t="str">
        <f t="shared" si="13"/>
        <v>51</v>
      </c>
      <c r="S329" s="46" t="s">
        <v>22</v>
      </c>
      <c r="T329" t="s">
        <v>14</v>
      </c>
      <c r="U329" s="3">
        <v>121126.25</v>
      </c>
    </row>
    <row r="330" spans="1:22" x14ac:dyDescent="0.25">
      <c r="A330" t="str">
        <f t="shared" si="12"/>
        <v>87</v>
      </c>
      <c r="B330" s="26" t="s">
        <v>100</v>
      </c>
      <c r="C330" t="s">
        <v>4</v>
      </c>
      <c r="D330" s="3">
        <v>2000000</v>
      </c>
      <c r="R330" t="str">
        <f t="shared" si="13"/>
        <v>51</v>
      </c>
      <c r="S330" s="46" t="s">
        <v>22</v>
      </c>
      <c r="T330" t="s">
        <v>4</v>
      </c>
      <c r="U330" s="3">
        <v>163514.04999999999</v>
      </c>
    </row>
    <row r="331" spans="1:22" x14ac:dyDescent="0.25">
      <c r="A331" t="str">
        <f t="shared" si="12"/>
        <v>87</v>
      </c>
      <c r="B331" s="26" t="s">
        <v>101</v>
      </c>
      <c r="C331" t="s">
        <v>3</v>
      </c>
      <c r="D331" s="3">
        <v>700255.4</v>
      </c>
      <c r="R331" t="str">
        <f t="shared" si="13"/>
        <v>51</v>
      </c>
      <c r="S331" s="46" t="s">
        <v>22</v>
      </c>
      <c r="T331" t="s">
        <v>15</v>
      </c>
      <c r="U331" s="3">
        <v>42849.279999999999</v>
      </c>
    </row>
    <row r="332" spans="1:22" x14ac:dyDescent="0.25">
      <c r="A332" t="str">
        <f t="shared" si="12"/>
        <v>87</v>
      </c>
      <c r="B332" s="26" t="s">
        <v>101</v>
      </c>
      <c r="C332" t="s">
        <v>11</v>
      </c>
      <c r="D332" s="3">
        <v>246270.45</v>
      </c>
      <c r="R332" t="str">
        <f t="shared" si="13"/>
        <v>51</v>
      </c>
      <c r="S332" s="46" t="s">
        <v>22</v>
      </c>
      <c r="T332" t="s">
        <v>12</v>
      </c>
      <c r="U332" s="3">
        <v>24324.92</v>
      </c>
    </row>
    <row r="333" spans="1:22" x14ac:dyDescent="0.25">
      <c r="A333" t="str">
        <f t="shared" si="12"/>
        <v>87</v>
      </c>
      <c r="B333" s="26" t="s">
        <v>101</v>
      </c>
      <c r="C333" t="s">
        <v>14</v>
      </c>
      <c r="D333" s="3">
        <v>19932008.579999998</v>
      </c>
      <c r="R333" t="str">
        <f t="shared" si="13"/>
        <v>51</v>
      </c>
      <c r="S333" s="46" t="s">
        <v>22</v>
      </c>
      <c r="T333" t="s">
        <v>16</v>
      </c>
      <c r="U333" s="3">
        <v>124901.51</v>
      </c>
    </row>
    <row r="334" spans="1:22" x14ac:dyDescent="0.25">
      <c r="A334" t="str">
        <f t="shared" si="12"/>
        <v>87</v>
      </c>
      <c r="B334" s="26" t="s">
        <v>101</v>
      </c>
      <c r="C334" t="s">
        <v>4</v>
      </c>
      <c r="D334" s="3">
        <v>59662085.520000003</v>
      </c>
      <c r="R334" t="str">
        <f t="shared" si="13"/>
        <v>51</v>
      </c>
      <c r="S334" s="46" t="s">
        <v>22</v>
      </c>
      <c r="T334" t="s">
        <v>24</v>
      </c>
      <c r="U334" s="3">
        <v>10602.8</v>
      </c>
    </row>
    <row r="335" spans="1:22" x14ac:dyDescent="0.25">
      <c r="A335" t="str">
        <f t="shared" si="12"/>
        <v>87</v>
      </c>
      <c r="B335" s="26" t="s">
        <v>101</v>
      </c>
      <c r="C335" t="s">
        <v>23</v>
      </c>
      <c r="D335" s="3">
        <v>36546892.240000002</v>
      </c>
      <c r="R335" t="str">
        <f t="shared" si="13"/>
        <v>51</v>
      </c>
      <c r="S335" s="46" t="s">
        <v>22</v>
      </c>
      <c r="T335" t="s">
        <v>25</v>
      </c>
      <c r="U335" s="3">
        <v>22272.97</v>
      </c>
      <c r="V335" s="56">
        <f>SUM(U322:U335)</f>
        <v>3611644160.0100002</v>
      </c>
    </row>
    <row r="336" spans="1:22" x14ac:dyDescent="0.25">
      <c r="A336" t="str">
        <f t="shared" si="12"/>
        <v>87</v>
      </c>
      <c r="B336" s="26" t="s">
        <v>101</v>
      </c>
      <c r="C336" t="s">
        <v>25</v>
      </c>
      <c r="D336" s="3">
        <v>1544714.33</v>
      </c>
      <c r="R336" t="str">
        <f t="shared" si="13"/>
        <v>52</v>
      </c>
      <c r="S336" s="47" t="s">
        <v>56</v>
      </c>
      <c r="T336" t="s">
        <v>55</v>
      </c>
      <c r="U336" s="3">
        <v>24720436.780000001</v>
      </c>
    </row>
    <row r="337" spans="1:22" x14ac:dyDescent="0.25">
      <c r="A337" t="str">
        <f t="shared" si="12"/>
        <v>87</v>
      </c>
      <c r="B337" s="26" t="s">
        <v>101</v>
      </c>
      <c r="C337" t="s">
        <v>6</v>
      </c>
      <c r="D337" s="3">
        <v>2549018.9500000002</v>
      </c>
      <c r="R337" t="str">
        <f t="shared" si="13"/>
        <v>52</v>
      </c>
      <c r="S337" s="47" t="s">
        <v>57</v>
      </c>
      <c r="T337" t="s">
        <v>55</v>
      </c>
      <c r="U337" s="3">
        <v>104387875.17</v>
      </c>
      <c r="V337" s="56">
        <f>SUM(U336:U337)</f>
        <v>129108311.95</v>
      </c>
    </row>
    <row r="338" spans="1:22" x14ac:dyDescent="0.25">
      <c r="A338" t="str">
        <f t="shared" si="12"/>
        <v>87</v>
      </c>
      <c r="B338" s="26" t="s">
        <v>101</v>
      </c>
      <c r="C338" t="s">
        <v>32</v>
      </c>
      <c r="D338" s="3">
        <v>250000</v>
      </c>
      <c r="R338" t="str">
        <f t="shared" si="13"/>
        <v>61</v>
      </c>
      <c r="S338" s="48" t="s">
        <v>40</v>
      </c>
      <c r="T338" t="s">
        <v>19</v>
      </c>
      <c r="U338" s="3">
        <v>102043847.29000001</v>
      </c>
    </row>
    <row r="339" spans="1:22" x14ac:dyDescent="0.25">
      <c r="A339" t="str">
        <f t="shared" si="12"/>
        <v>87</v>
      </c>
      <c r="B339" s="26" t="s">
        <v>101</v>
      </c>
      <c r="C339" t="s">
        <v>19</v>
      </c>
      <c r="D339" s="3">
        <v>720692.73</v>
      </c>
      <c r="R339" t="str">
        <f t="shared" si="13"/>
        <v>61</v>
      </c>
      <c r="S339" s="48" t="s">
        <v>40</v>
      </c>
      <c r="T339" t="s">
        <v>42</v>
      </c>
      <c r="U339" s="3">
        <v>116059127.44</v>
      </c>
    </row>
    <row r="340" spans="1:22" x14ac:dyDescent="0.25">
      <c r="A340" t="str">
        <f t="shared" si="12"/>
        <v>87</v>
      </c>
      <c r="B340" s="26" t="s">
        <v>101</v>
      </c>
      <c r="C340" t="s">
        <v>42</v>
      </c>
      <c r="D340" s="3">
        <v>133825987.51000001</v>
      </c>
      <c r="R340" t="str">
        <f t="shared" si="13"/>
        <v>61</v>
      </c>
      <c r="S340" s="48" t="s">
        <v>40</v>
      </c>
      <c r="T340" t="s">
        <v>10</v>
      </c>
      <c r="U340" s="3">
        <v>114591745.22</v>
      </c>
    </row>
    <row r="341" spans="1:22" x14ac:dyDescent="0.25">
      <c r="A341" t="str">
        <f t="shared" si="12"/>
        <v>87</v>
      </c>
      <c r="B341" s="26" t="s">
        <v>101</v>
      </c>
      <c r="C341" t="s">
        <v>7</v>
      </c>
      <c r="D341" s="3">
        <v>30000</v>
      </c>
      <c r="R341" t="str">
        <f t="shared" si="13"/>
        <v>61</v>
      </c>
      <c r="S341" s="48" t="s">
        <v>40</v>
      </c>
      <c r="T341" t="s">
        <v>55</v>
      </c>
      <c r="U341" s="3">
        <v>2080554594.97</v>
      </c>
    </row>
    <row r="342" spans="1:22" x14ac:dyDescent="0.25">
      <c r="A342" t="str">
        <f t="shared" si="12"/>
        <v>87</v>
      </c>
      <c r="B342" s="26" t="s">
        <v>102</v>
      </c>
      <c r="C342" t="s">
        <v>42</v>
      </c>
      <c r="D342" s="3">
        <v>19128004.539999999</v>
      </c>
      <c r="R342" t="str">
        <f t="shared" si="13"/>
        <v>61</v>
      </c>
      <c r="S342" s="48" t="s">
        <v>43</v>
      </c>
      <c r="T342" t="s">
        <v>42</v>
      </c>
      <c r="U342" s="3">
        <v>198820008.97</v>
      </c>
    </row>
    <row r="343" spans="1:22" x14ac:dyDescent="0.25">
      <c r="A343" t="str">
        <f t="shared" si="12"/>
        <v>87</v>
      </c>
      <c r="B343" s="26" t="s">
        <v>103</v>
      </c>
      <c r="C343" t="s">
        <v>13</v>
      </c>
      <c r="D343" s="3">
        <v>477260</v>
      </c>
      <c r="R343" t="str">
        <f t="shared" si="13"/>
        <v>61</v>
      </c>
      <c r="S343" s="48" t="s">
        <v>43</v>
      </c>
      <c r="T343" t="s">
        <v>55</v>
      </c>
      <c r="U343" s="3">
        <v>193364.79</v>
      </c>
      <c r="V343" s="56">
        <f>SUM(U338:U343)</f>
        <v>2612262688.6799998</v>
      </c>
    </row>
    <row r="344" spans="1:22" x14ac:dyDescent="0.25">
      <c r="A344" t="str">
        <f t="shared" si="12"/>
        <v>87</v>
      </c>
      <c r="B344" s="26" t="s">
        <v>103</v>
      </c>
      <c r="C344" t="s">
        <v>14</v>
      </c>
      <c r="D344" s="3">
        <v>4431859</v>
      </c>
      <c r="E344" s="56">
        <f>SUM(D330:D344)</f>
        <v>282045049.25</v>
      </c>
      <c r="R344" t="str">
        <f t="shared" si="13"/>
        <v>70</v>
      </c>
      <c r="S344" s="49" t="s">
        <v>58</v>
      </c>
      <c r="T344" t="s">
        <v>55</v>
      </c>
      <c r="U344" s="3">
        <v>628753395.55999994</v>
      </c>
    </row>
    <row r="345" spans="1:22" x14ac:dyDescent="0.25">
      <c r="A345" t="str">
        <f t="shared" si="12"/>
        <v>88</v>
      </c>
      <c r="B345" s="27" t="s">
        <v>104</v>
      </c>
      <c r="C345" t="s">
        <v>13</v>
      </c>
      <c r="D345" s="3">
        <v>140958.5</v>
      </c>
      <c r="R345" t="str">
        <f t="shared" si="13"/>
        <v>70</v>
      </c>
      <c r="S345" s="49" t="s">
        <v>59</v>
      </c>
      <c r="T345" t="s">
        <v>55</v>
      </c>
      <c r="U345" s="3">
        <v>80090507.689999998</v>
      </c>
    </row>
    <row r="346" spans="1:22" x14ac:dyDescent="0.25">
      <c r="A346" t="str">
        <f t="shared" si="12"/>
        <v>88</v>
      </c>
      <c r="B346" s="27" t="s">
        <v>104</v>
      </c>
      <c r="C346" t="s">
        <v>14</v>
      </c>
      <c r="D346" s="3">
        <v>228808.24</v>
      </c>
      <c r="R346" t="str">
        <f t="shared" si="13"/>
        <v>70</v>
      </c>
      <c r="S346" s="49" t="s">
        <v>60</v>
      </c>
      <c r="T346" t="s">
        <v>55</v>
      </c>
      <c r="U346" s="3">
        <v>60665.760000000002</v>
      </c>
    </row>
    <row r="347" spans="1:22" x14ac:dyDescent="0.25">
      <c r="A347" t="str">
        <f t="shared" si="12"/>
        <v>88</v>
      </c>
      <c r="B347" s="27" t="s">
        <v>104</v>
      </c>
      <c r="C347" t="s">
        <v>4</v>
      </c>
      <c r="D347" s="3">
        <v>18407558.289999999</v>
      </c>
      <c r="R347" t="str">
        <f t="shared" si="13"/>
        <v>70</v>
      </c>
      <c r="S347" s="49" t="s">
        <v>61</v>
      </c>
      <c r="T347" t="s">
        <v>55</v>
      </c>
      <c r="U347" s="3">
        <v>12605771.199999999</v>
      </c>
    </row>
    <row r="348" spans="1:22" x14ac:dyDescent="0.25">
      <c r="A348" t="str">
        <f t="shared" si="12"/>
        <v>88</v>
      </c>
      <c r="B348" s="27" t="s">
        <v>104</v>
      </c>
      <c r="C348" t="s">
        <v>25</v>
      </c>
      <c r="D348" s="3">
        <v>56150585.600000001</v>
      </c>
      <c r="R348" t="str">
        <f t="shared" si="13"/>
        <v>70</v>
      </c>
      <c r="S348" s="49" t="s">
        <v>62</v>
      </c>
      <c r="T348" t="s">
        <v>55</v>
      </c>
      <c r="U348" s="3">
        <v>19225122.719999999</v>
      </c>
    </row>
    <row r="349" spans="1:22" x14ac:dyDescent="0.25">
      <c r="A349" t="str">
        <f t="shared" si="12"/>
        <v>88</v>
      </c>
      <c r="B349" s="27" t="s">
        <v>104</v>
      </c>
      <c r="C349" t="s">
        <v>33</v>
      </c>
      <c r="D349" s="3">
        <v>16969772.039999999</v>
      </c>
      <c r="R349" t="str">
        <f t="shared" si="13"/>
        <v>70</v>
      </c>
      <c r="S349" s="49" t="s">
        <v>63</v>
      </c>
      <c r="T349" t="s">
        <v>55</v>
      </c>
      <c r="U349" s="3">
        <v>1450000</v>
      </c>
    </row>
    <row r="350" spans="1:22" x14ac:dyDescent="0.25">
      <c r="A350" t="str">
        <f t="shared" si="12"/>
        <v>88</v>
      </c>
      <c r="B350" s="27" t="s">
        <v>104</v>
      </c>
      <c r="C350" t="s">
        <v>27</v>
      </c>
      <c r="D350" s="3">
        <v>48700.94</v>
      </c>
      <c r="R350" t="str">
        <f t="shared" si="13"/>
        <v>70</v>
      </c>
      <c r="S350" s="49" t="s">
        <v>64</v>
      </c>
      <c r="T350" t="s">
        <v>55</v>
      </c>
      <c r="U350" s="3">
        <v>27272.73</v>
      </c>
    </row>
    <row r="351" spans="1:22" x14ac:dyDescent="0.25">
      <c r="A351" t="str">
        <f t="shared" si="12"/>
        <v>88</v>
      </c>
      <c r="B351" s="27" t="s">
        <v>104</v>
      </c>
      <c r="C351" t="s">
        <v>28</v>
      </c>
      <c r="D351" s="3">
        <v>3596761.47</v>
      </c>
      <c r="R351" t="str">
        <f t="shared" si="13"/>
        <v>70</v>
      </c>
      <c r="S351" s="49" t="s">
        <v>65</v>
      </c>
      <c r="T351" t="s">
        <v>55</v>
      </c>
      <c r="U351" s="3">
        <v>4717268.8999999994</v>
      </c>
    </row>
    <row r="352" spans="1:22" x14ac:dyDescent="0.25">
      <c r="A352" t="str">
        <f t="shared" si="12"/>
        <v>88</v>
      </c>
      <c r="B352" s="27" t="s">
        <v>105</v>
      </c>
      <c r="C352" t="s">
        <v>25</v>
      </c>
      <c r="D352" s="3">
        <v>348284.98</v>
      </c>
      <c r="R352" t="str">
        <f t="shared" si="13"/>
        <v>70</v>
      </c>
      <c r="S352" s="49" t="s">
        <v>66</v>
      </c>
      <c r="T352" t="s">
        <v>55</v>
      </c>
      <c r="U352" s="3">
        <v>2212318.17</v>
      </c>
    </row>
    <row r="353" spans="1:22" x14ac:dyDescent="0.25">
      <c r="A353" t="str">
        <f t="shared" si="12"/>
        <v>88</v>
      </c>
      <c r="B353" s="27" t="s">
        <v>105</v>
      </c>
      <c r="C353" t="s">
        <v>33</v>
      </c>
      <c r="D353" s="3">
        <v>9058524.9600000009</v>
      </c>
      <c r="R353" t="str">
        <f t="shared" si="13"/>
        <v>70</v>
      </c>
      <c r="S353" s="49" t="s">
        <v>67</v>
      </c>
      <c r="T353" t="s">
        <v>55</v>
      </c>
      <c r="U353" s="3">
        <v>38183850.020000003</v>
      </c>
    </row>
    <row r="354" spans="1:22" x14ac:dyDescent="0.25">
      <c r="A354" t="str">
        <f t="shared" si="12"/>
        <v>88</v>
      </c>
      <c r="B354" s="27" t="s">
        <v>105</v>
      </c>
      <c r="C354" t="s">
        <v>27</v>
      </c>
      <c r="D354" s="3">
        <v>5573349.5699999994</v>
      </c>
      <c r="E354" s="56">
        <f>SUM(D345:D354)</f>
        <v>110523304.58999997</v>
      </c>
      <c r="R354" t="str">
        <f t="shared" si="13"/>
        <v>70</v>
      </c>
      <c r="S354" s="49" t="s">
        <v>72</v>
      </c>
      <c r="T354" t="s">
        <v>55</v>
      </c>
      <c r="U354" s="3">
        <v>497186.36</v>
      </c>
    </row>
    <row r="355" spans="1:22" x14ac:dyDescent="0.25">
      <c r="A355" t="str">
        <f t="shared" si="12"/>
        <v>91</v>
      </c>
      <c r="B355" s="28" t="s">
        <v>39</v>
      </c>
      <c r="C355" t="s">
        <v>51</v>
      </c>
      <c r="D355" s="3">
        <v>21056814.190000001</v>
      </c>
      <c r="R355" t="str">
        <f t="shared" si="13"/>
        <v>70</v>
      </c>
      <c r="S355" s="49" t="s">
        <v>73</v>
      </c>
      <c r="T355" t="s">
        <v>55</v>
      </c>
      <c r="U355" s="3">
        <v>3718196.2</v>
      </c>
    </row>
    <row r="356" spans="1:22" x14ac:dyDescent="0.25">
      <c r="A356" t="str">
        <f t="shared" si="12"/>
        <v>91</v>
      </c>
      <c r="B356" s="28" t="s">
        <v>39</v>
      </c>
      <c r="C356" t="s">
        <v>55</v>
      </c>
      <c r="D356" s="3">
        <v>21056814.190000001</v>
      </c>
      <c r="E356" s="56">
        <f>SUM(D355:D356)</f>
        <v>42113628.380000003</v>
      </c>
      <c r="R356" t="str">
        <f t="shared" si="13"/>
        <v>70</v>
      </c>
      <c r="S356" s="49" t="s">
        <v>74</v>
      </c>
      <c r="T356" t="s">
        <v>55</v>
      </c>
      <c r="U356" s="3">
        <v>908818.17999999993</v>
      </c>
    </row>
    <row r="357" spans="1:22" x14ac:dyDescent="0.25">
      <c r="A357" t="str">
        <f t="shared" si="12"/>
        <v>92</v>
      </c>
      <c r="B357" s="29" t="s">
        <v>55</v>
      </c>
      <c r="C357" t="s">
        <v>54</v>
      </c>
      <c r="D357" s="3">
        <v>80550177.989999995</v>
      </c>
      <c r="R357" t="str">
        <f t="shared" si="13"/>
        <v>70</v>
      </c>
      <c r="S357" s="49" t="s">
        <v>75</v>
      </c>
      <c r="T357" t="s">
        <v>55</v>
      </c>
      <c r="U357" s="3">
        <v>6382283.6799999997</v>
      </c>
    </row>
    <row r="358" spans="1:22" x14ac:dyDescent="0.25">
      <c r="A358" t="str">
        <f t="shared" si="12"/>
        <v>92</v>
      </c>
      <c r="B358" s="29" t="s">
        <v>55</v>
      </c>
      <c r="C358" t="s">
        <v>56</v>
      </c>
      <c r="D358" s="3">
        <v>24720436.780000001</v>
      </c>
      <c r="R358" t="str">
        <f t="shared" si="13"/>
        <v>70</v>
      </c>
      <c r="S358" s="49" t="s">
        <v>76</v>
      </c>
      <c r="T358" t="s">
        <v>55</v>
      </c>
      <c r="U358" s="3">
        <v>2705440.95</v>
      </c>
    </row>
    <row r="359" spans="1:22" x14ac:dyDescent="0.25">
      <c r="A359" t="str">
        <f t="shared" si="12"/>
        <v>92</v>
      </c>
      <c r="B359" s="29" t="s">
        <v>55</v>
      </c>
      <c r="C359" t="s">
        <v>57</v>
      </c>
      <c r="D359" s="3">
        <v>104387875.17</v>
      </c>
      <c r="R359" t="str">
        <f t="shared" si="13"/>
        <v>70</v>
      </c>
      <c r="S359" s="49" t="s">
        <v>77</v>
      </c>
      <c r="T359" t="s">
        <v>55</v>
      </c>
      <c r="U359" s="3">
        <v>12556071.869999999</v>
      </c>
    </row>
    <row r="360" spans="1:22" x14ac:dyDescent="0.25">
      <c r="A360" t="str">
        <f t="shared" si="12"/>
        <v>92</v>
      </c>
      <c r="B360" s="29" t="s">
        <v>55</v>
      </c>
      <c r="C360" t="s">
        <v>40</v>
      </c>
      <c r="D360" s="3">
        <v>2080554594.97</v>
      </c>
      <c r="R360" t="str">
        <f t="shared" si="13"/>
        <v>70</v>
      </c>
      <c r="S360" s="49" t="s">
        <v>78</v>
      </c>
      <c r="T360" t="s">
        <v>55</v>
      </c>
      <c r="U360" s="3">
        <v>74279896.75</v>
      </c>
    </row>
    <row r="361" spans="1:22" x14ac:dyDescent="0.25">
      <c r="A361" t="str">
        <f t="shared" si="12"/>
        <v>92</v>
      </c>
      <c r="B361" s="29" t="s">
        <v>55</v>
      </c>
      <c r="C361" t="s">
        <v>43</v>
      </c>
      <c r="D361" s="3">
        <v>193364.79</v>
      </c>
      <c r="R361" t="str">
        <f t="shared" si="13"/>
        <v>70</v>
      </c>
      <c r="S361" s="49" t="s">
        <v>79</v>
      </c>
      <c r="T361" t="s">
        <v>55</v>
      </c>
      <c r="U361" s="3">
        <v>7916781.8199999994</v>
      </c>
    </row>
    <row r="362" spans="1:22" x14ac:dyDescent="0.25">
      <c r="A362" t="str">
        <f t="shared" si="12"/>
        <v>92</v>
      </c>
      <c r="B362" s="29" t="s">
        <v>55</v>
      </c>
      <c r="C362" t="s">
        <v>58</v>
      </c>
      <c r="D362" s="3">
        <v>628753395.55999994</v>
      </c>
      <c r="R362" t="str">
        <f t="shared" si="13"/>
        <v>70</v>
      </c>
      <c r="S362" s="49" t="s">
        <v>80</v>
      </c>
      <c r="T362" t="s">
        <v>55</v>
      </c>
      <c r="U362" s="3">
        <v>10022900</v>
      </c>
    </row>
    <row r="363" spans="1:22" x14ac:dyDescent="0.25">
      <c r="A363" t="str">
        <f t="shared" si="12"/>
        <v>92</v>
      </c>
      <c r="B363" s="29" t="s">
        <v>55</v>
      </c>
      <c r="C363" t="s">
        <v>59</v>
      </c>
      <c r="D363" s="3">
        <v>80090507.689999998</v>
      </c>
      <c r="R363" t="str">
        <f t="shared" si="13"/>
        <v>70</v>
      </c>
      <c r="S363" s="49" t="s">
        <v>81</v>
      </c>
      <c r="T363" t="s">
        <v>55</v>
      </c>
      <c r="U363" s="3">
        <v>17261407.120000001</v>
      </c>
    </row>
    <row r="364" spans="1:22" x14ac:dyDescent="0.25">
      <c r="A364" t="str">
        <f t="shared" si="12"/>
        <v>92</v>
      </c>
      <c r="B364" s="29" t="s">
        <v>55</v>
      </c>
      <c r="C364" t="s">
        <v>60</v>
      </c>
      <c r="D364" s="3">
        <v>60665.760000000002</v>
      </c>
      <c r="R364" t="str">
        <f t="shared" si="13"/>
        <v>70</v>
      </c>
      <c r="S364" s="49" t="s">
        <v>82</v>
      </c>
      <c r="T364" t="s">
        <v>55</v>
      </c>
      <c r="U364" s="3">
        <v>15833734.68</v>
      </c>
    </row>
    <row r="365" spans="1:22" x14ac:dyDescent="0.25">
      <c r="A365" t="str">
        <f t="shared" si="12"/>
        <v>92</v>
      </c>
      <c r="B365" s="29" t="s">
        <v>55</v>
      </c>
      <c r="C365" t="s">
        <v>61</v>
      </c>
      <c r="D365" s="3">
        <v>12605771.199999999</v>
      </c>
      <c r="R365" t="str">
        <f t="shared" si="13"/>
        <v>70</v>
      </c>
      <c r="S365" s="49" t="s">
        <v>83</v>
      </c>
      <c r="T365" t="s">
        <v>55</v>
      </c>
      <c r="U365" s="3">
        <v>103500</v>
      </c>
    </row>
    <row r="366" spans="1:22" x14ac:dyDescent="0.25">
      <c r="A366" t="str">
        <f t="shared" si="12"/>
        <v>92</v>
      </c>
      <c r="B366" s="29" t="s">
        <v>55</v>
      </c>
      <c r="C366" t="s">
        <v>62</v>
      </c>
      <c r="D366" s="3">
        <v>19225122.719999999</v>
      </c>
      <c r="R366" t="str">
        <f t="shared" si="13"/>
        <v>70</v>
      </c>
      <c r="S366" s="49" t="s">
        <v>84</v>
      </c>
      <c r="T366" t="s">
        <v>55</v>
      </c>
      <c r="U366" s="3">
        <v>325567</v>
      </c>
      <c r="V366" s="56">
        <f>SUM(U344:U366)</f>
        <v>939837957.36000001</v>
      </c>
    </row>
    <row r="367" spans="1:22" x14ac:dyDescent="0.25">
      <c r="A367" t="str">
        <f t="shared" si="12"/>
        <v>92</v>
      </c>
      <c r="B367" s="29" t="s">
        <v>55</v>
      </c>
      <c r="C367" t="s">
        <v>63</v>
      </c>
      <c r="D367" s="3">
        <v>1450000</v>
      </c>
      <c r="R367" t="str">
        <f t="shared" si="13"/>
        <v>71</v>
      </c>
      <c r="S367" s="50" t="s">
        <v>85</v>
      </c>
      <c r="T367" t="s">
        <v>55</v>
      </c>
      <c r="U367" s="3">
        <v>56191.12</v>
      </c>
    </row>
    <row r="368" spans="1:22" x14ac:dyDescent="0.25">
      <c r="A368" t="str">
        <f t="shared" si="12"/>
        <v>92</v>
      </c>
      <c r="B368" s="29" t="s">
        <v>55</v>
      </c>
      <c r="C368" t="s">
        <v>64</v>
      </c>
      <c r="D368" s="3">
        <v>27272.73</v>
      </c>
      <c r="R368" t="str">
        <f t="shared" si="13"/>
        <v>71</v>
      </c>
      <c r="S368" s="50" t="s">
        <v>86</v>
      </c>
      <c r="T368" t="s">
        <v>55</v>
      </c>
      <c r="U368" s="3">
        <v>4590458.13</v>
      </c>
    </row>
    <row r="369" spans="1:22" x14ac:dyDescent="0.25">
      <c r="A369" t="str">
        <f t="shared" si="12"/>
        <v>92</v>
      </c>
      <c r="B369" s="29" t="s">
        <v>55</v>
      </c>
      <c r="C369" t="s">
        <v>65</v>
      </c>
      <c r="D369" s="3">
        <v>4717268.8999999994</v>
      </c>
      <c r="R369" t="str">
        <f t="shared" si="13"/>
        <v>71</v>
      </c>
      <c r="S369" s="50" t="s">
        <v>87</v>
      </c>
      <c r="T369" t="s">
        <v>55</v>
      </c>
      <c r="U369" s="3">
        <v>1470000</v>
      </c>
    </row>
    <row r="370" spans="1:22" x14ac:dyDescent="0.25">
      <c r="A370" t="str">
        <f t="shared" si="12"/>
        <v>92</v>
      </c>
      <c r="B370" s="29" t="s">
        <v>55</v>
      </c>
      <c r="C370" t="s">
        <v>66</v>
      </c>
      <c r="D370" s="3">
        <v>2212318.17</v>
      </c>
      <c r="R370" t="str">
        <f t="shared" si="13"/>
        <v>71</v>
      </c>
      <c r="S370" s="50" t="s">
        <v>88</v>
      </c>
      <c r="T370" t="s">
        <v>55</v>
      </c>
      <c r="U370" s="3">
        <v>2144975.6800000002</v>
      </c>
    </row>
    <row r="371" spans="1:22" x14ac:dyDescent="0.25">
      <c r="A371" t="str">
        <f t="shared" si="12"/>
        <v>92</v>
      </c>
      <c r="B371" s="29" t="s">
        <v>55</v>
      </c>
      <c r="C371" t="s">
        <v>67</v>
      </c>
      <c r="D371" s="3">
        <v>38183850.020000003</v>
      </c>
      <c r="R371" t="str">
        <f t="shared" si="13"/>
        <v>71</v>
      </c>
      <c r="S371" s="50" t="s">
        <v>89</v>
      </c>
      <c r="T371" t="s">
        <v>55</v>
      </c>
      <c r="U371" s="3">
        <v>1084727.27</v>
      </c>
    </row>
    <row r="372" spans="1:22" x14ac:dyDescent="0.25">
      <c r="A372" t="str">
        <f t="shared" si="12"/>
        <v>92</v>
      </c>
      <c r="B372" s="29" t="s">
        <v>55</v>
      </c>
      <c r="C372" t="s">
        <v>72</v>
      </c>
      <c r="D372" s="3">
        <v>497186.36</v>
      </c>
      <c r="R372" t="str">
        <f t="shared" si="13"/>
        <v>71</v>
      </c>
      <c r="S372" s="50" t="s">
        <v>90</v>
      </c>
      <c r="T372" t="s">
        <v>55</v>
      </c>
      <c r="U372" s="3">
        <v>175145090.87</v>
      </c>
    </row>
    <row r="373" spans="1:22" x14ac:dyDescent="0.25">
      <c r="A373" t="str">
        <f t="shared" si="12"/>
        <v>92</v>
      </c>
      <c r="B373" s="29" t="s">
        <v>55</v>
      </c>
      <c r="C373" t="s">
        <v>73</v>
      </c>
      <c r="D373" s="3">
        <v>3718196.2</v>
      </c>
      <c r="R373" t="str">
        <f t="shared" si="13"/>
        <v>71</v>
      </c>
      <c r="S373" s="50" t="s">
        <v>91</v>
      </c>
      <c r="T373" t="s">
        <v>55</v>
      </c>
      <c r="U373" s="3">
        <v>824090.9</v>
      </c>
    </row>
    <row r="374" spans="1:22" x14ac:dyDescent="0.25">
      <c r="A374" t="str">
        <f t="shared" si="12"/>
        <v>92</v>
      </c>
      <c r="B374" s="29" t="s">
        <v>55</v>
      </c>
      <c r="C374" t="s">
        <v>74</v>
      </c>
      <c r="D374" s="3">
        <v>908818.17999999993</v>
      </c>
      <c r="R374" t="str">
        <f t="shared" si="13"/>
        <v>71</v>
      </c>
      <c r="S374" s="50" t="s">
        <v>92</v>
      </c>
      <c r="T374" t="s">
        <v>55</v>
      </c>
      <c r="U374" s="3">
        <v>57080</v>
      </c>
    </row>
    <row r="375" spans="1:22" x14ac:dyDescent="0.25">
      <c r="A375" t="str">
        <f t="shared" si="12"/>
        <v>92</v>
      </c>
      <c r="B375" s="29" t="s">
        <v>55</v>
      </c>
      <c r="C375" t="s">
        <v>75</v>
      </c>
      <c r="D375" s="3">
        <v>6382283.6799999997</v>
      </c>
      <c r="R375" t="str">
        <f t="shared" si="13"/>
        <v>71</v>
      </c>
      <c r="S375" s="50" t="s">
        <v>93</v>
      </c>
      <c r="T375" t="s">
        <v>55</v>
      </c>
      <c r="U375" s="3">
        <v>18918244.32</v>
      </c>
    </row>
    <row r="376" spans="1:22" x14ac:dyDescent="0.25">
      <c r="A376" t="str">
        <f t="shared" si="12"/>
        <v>92</v>
      </c>
      <c r="B376" s="29" t="s">
        <v>55</v>
      </c>
      <c r="C376" t="s">
        <v>76</v>
      </c>
      <c r="D376" s="3">
        <v>2705440.95</v>
      </c>
      <c r="R376" t="str">
        <f t="shared" si="13"/>
        <v>71</v>
      </c>
      <c r="S376" s="50" t="s">
        <v>94</v>
      </c>
      <c r="T376" t="s">
        <v>55</v>
      </c>
      <c r="U376" s="3">
        <v>292545.45</v>
      </c>
    </row>
    <row r="377" spans="1:22" x14ac:dyDescent="0.25">
      <c r="A377" t="str">
        <f t="shared" si="12"/>
        <v>92</v>
      </c>
      <c r="B377" s="29" t="s">
        <v>55</v>
      </c>
      <c r="C377" t="s">
        <v>77</v>
      </c>
      <c r="D377" s="3">
        <v>12556071.869999999</v>
      </c>
      <c r="R377" t="str">
        <f t="shared" si="13"/>
        <v>71</v>
      </c>
      <c r="S377" s="50" t="s">
        <v>95</v>
      </c>
      <c r="T377" t="s">
        <v>55</v>
      </c>
      <c r="U377" s="3">
        <v>7470465.0499999998</v>
      </c>
    </row>
    <row r="378" spans="1:22" x14ac:dyDescent="0.25">
      <c r="A378" t="str">
        <f t="shared" si="12"/>
        <v>92</v>
      </c>
      <c r="B378" s="29" t="s">
        <v>55</v>
      </c>
      <c r="C378" t="s">
        <v>78</v>
      </c>
      <c r="D378" s="3">
        <v>74279896.75</v>
      </c>
      <c r="R378" t="str">
        <f t="shared" si="13"/>
        <v>71</v>
      </c>
      <c r="S378" s="50" t="s">
        <v>96</v>
      </c>
      <c r="T378" t="s">
        <v>55</v>
      </c>
      <c r="U378" s="3">
        <v>590000</v>
      </c>
    </row>
    <row r="379" spans="1:22" x14ac:dyDescent="0.25">
      <c r="A379" t="str">
        <f t="shared" si="12"/>
        <v>92</v>
      </c>
      <c r="B379" s="29" t="s">
        <v>55</v>
      </c>
      <c r="C379" t="s">
        <v>79</v>
      </c>
      <c r="D379" s="3">
        <v>7916781.8199999994</v>
      </c>
      <c r="R379" t="str">
        <f t="shared" si="13"/>
        <v>71</v>
      </c>
      <c r="S379" s="50" t="s">
        <v>97</v>
      </c>
      <c r="T379" t="s">
        <v>55</v>
      </c>
      <c r="U379" s="3">
        <v>4202090.91</v>
      </c>
    </row>
    <row r="380" spans="1:22" x14ac:dyDescent="0.25">
      <c r="A380" t="str">
        <f t="shared" si="12"/>
        <v>92</v>
      </c>
      <c r="B380" s="29" t="s">
        <v>55</v>
      </c>
      <c r="C380" t="s">
        <v>80</v>
      </c>
      <c r="D380" s="3">
        <v>10022900</v>
      </c>
      <c r="R380" t="str">
        <f t="shared" si="13"/>
        <v>71</v>
      </c>
      <c r="S380" s="50" t="s">
        <v>98</v>
      </c>
      <c r="T380" t="s">
        <v>55</v>
      </c>
      <c r="U380" s="3">
        <v>5938959.0800000001</v>
      </c>
    </row>
    <row r="381" spans="1:22" x14ac:dyDescent="0.25">
      <c r="A381" t="str">
        <f t="shared" si="12"/>
        <v>92</v>
      </c>
      <c r="B381" s="29" t="s">
        <v>55</v>
      </c>
      <c r="C381" t="s">
        <v>81</v>
      </c>
      <c r="D381" s="3">
        <v>17261407.120000001</v>
      </c>
      <c r="R381" t="str">
        <f t="shared" si="13"/>
        <v>71</v>
      </c>
      <c r="S381" s="50" t="s">
        <v>99</v>
      </c>
      <c r="T381" t="s">
        <v>55</v>
      </c>
      <c r="U381" s="3">
        <v>19066075.190000001</v>
      </c>
      <c r="V381" s="56">
        <f>SUM(U367:U381)</f>
        <v>241850993.97</v>
      </c>
    </row>
    <row r="382" spans="1:22" x14ac:dyDescent="0.25">
      <c r="A382" t="str">
        <f t="shared" si="12"/>
        <v>92</v>
      </c>
      <c r="B382" s="29" t="s">
        <v>55</v>
      </c>
      <c r="C382" t="s">
        <v>82</v>
      </c>
      <c r="D382" s="3">
        <v>15833734.68</v>
      </c>
      <c r="R382" t="str">
        <f t="shared" si="13"/>
        <v>85</v>
      </c>
      <c r="S382" s="51" t="s">
        <v>28</v>
      </c>
      <c r="T382" t="s">
        <v>25</v>
      </c>
      <c r="U382" s="3">
        <v>256314.5</v>
      </c>
    </row>
    <row r="383" spans="1:22" x14ac:dyDescent="0.25">
      <c r="A383" t="str">
        <f t="shared" si="12"/>
        <v>92</v>
      </c>
      <c r="B383" s="29" t="s">
        <v>55</v>
      </c>
      <c r="C383" t="s">
        <v>83</v>
      </c>
      <c r="D383" s="3">
        <v>103500</v>
      </c>
      <c r="R383" t="str">
        <f t="shared" si="13"/>
        <v>85</v>
      </c>
      <c r="S383" s="51" t="s">
        <v>28</v>
      </c>
      <c r="T383" t="s">
        <v>36</v>
      </c>
      <c r="U383" s="3">
        <v>480049.37</v>
      </c>
    </row>
    <row r="384" spans="1:22" x14ac:dyDescent="0.25">
      <c r="A384" t="str">
        <f t="shared" si="12"/>
        <v>92</v>
      </c>
      <c r="B384" s="29" t="s">
        <v>55</v>
      </c>
      <c r="C384" t="s">
        <v>84</v>
      </c>
      <c r="D384" s="3">
        <v>325567</v>
      </c>
      <c r="R384" t="str">
        <f t="shared" si="13"/>
        <v>85</v>
      </c>
      <c r="S384" s="51" t="s">
        <v>28</v>
      </c>
      <c r="T384" t="s">
        <v>27</v>
      </c>
      <c r="U384" s="3">
        <v>35508322.469999999</v>
      </c>
    </row>
    <row r="385" spans="1:22" x14ac:dyDescent="0.25">
      <c r="A385" t="str">
        <f t="shared" si="12"/>
        <v>92</v>
      </c>
      <c r="B385" s="29" t="s">
        <v>55</v>
      </c>
      <c r="C385" t="s">
        <v>85</v>
      </c>
      <c r="D385" s="3">
        <v>56191.12</v>
      </c>
      <c r="R385" t="str">
        <f t="shared" si="13"/>
        <v>85</v>
      </c>
      <c r="S385" s="51" t="s">
        <v>28</v>
      </c>
      <c r="T385" t="s">
        <v>104</v>
      </c>
      <c r="U385" s="3">
        <v>3596761.47</v>
      </c>
    </row>
    <row r="386" spans="1:22" x14ac:dyDescent="0.25">
      <c r="A386" t="str">
        <f t="shared" si="12"/>
        <v>92</v>
      </c>
      <c r="B386" s="29" t="s">
        <v>55</v>
      </c>
      <c r="C386" t="s">
        <v>86</v>
      </c>
      <c r="D386" s="3">
        <v>4590458.13</v>
      </c>
      <c r="R386" t="str">
        <f t="shared" si="13"/>
        <v>85</v>
      </c>
      <c r="S386" s="51" t="s">
        <v>29</v>
      </c>
      <c r="T386" t="s">
        <v>25</v>
      </c>
      <c r="U386" s="3">
        <v>2687811.2</v>
      </c>
    </row>
    <row r="387" spans="1:22" x14ac:dyDescent="0.25">
      <c r="A387" t="str">
        <f t="shared" ref="A387:A406" si="14">LEFT(B387,2)</f>
        <v>92</v>
      </c>
      <c r="B387" s="29" t="s">
        <v>55</v>
      </c>
      <c r="C387" t="s">
        <v>87</v>
      </c>
      <c r="D387" s="3">
        <v>1470000</v>
      </c>
      <c r="R387" t="str">
        <f t="shared" ref="R387:R406" si="15">LEFT(S387,2)</f>
        <v>85</v>
      </c>
      <c r="S387" s="51" t="s">
        <v>29</v>
      </c>
      <c r="T387" t="s">
        <v>30</v>
      </c>
      <c r="U387" s="3">
        <v>19852.02</v>
      </c>
    </row>
    <row r="388" spans="1:22" x14ac:dyDescent="0.25">
      <c r="A388" t="str">
        <f t="shared" si="14"/>
        <v>92</v>
      </c>
      <c r="B388" s="29" t="s">
        <v>55</v>
      </c>
      <c r="C388" t="s">
        <v>88</v>
      </c>
      <c r="D388" s="3">
        <v>2144975.6800000002</v>
      </c>
      <c r="R388" t="str">
        <f t="shared" si="15"/>
        <v>85</v>
      </c>
      <c r="S388" s="51" t="s">
        <v>29</v>
      </c>
      <c r="T388" t="s">
        <v>33</v>
      </c>
      <c r="U388" s="3">
        <v>3066229.84</v>
      </c>
    </row>
    <row r="389" spans="1:22" x14ac:dyDescent="0.25">
      <c r="A389" t="str">
        <f t="shared" si="14"/>
        <v>92</v>
      </c>
      <c r="B389" s="29" t="s">
        <v>55</v>
      </c>
      <c r="C389" t="s">
        <v>89</v>
      </c>
      <c r="D389" s="3">
        <v>1084727.27</v>
      </c>
      <c r="R389" t="str">
        <f t="shared" si="15"/>
        <v>85</v>
      </c>
      <c r="S389" s="51" t="s">
        <v>29</v>
      </c>
      <c r="T389" t="s">
        <v>34</v>
      </c>
      <c r="U389" s="3">
        <v>98365.04</v>
      </c>
    </row>
    <row r="390" spans="1:22" x14ac:dyDescent="0.25">
      <c r="A390" t="str">
        <f t="shared" si="14"/>
        <v>92</v>
      </c>
      <c r="B390" s="29" t="s">
        <v>55</v>
      </c>
      <c r="C390" t="s">
        <v>90</v>
      </c>
      <c r="D390" s="3">
        <v>175145090.87</v>
      </c>
      <c r="R390" t="str">
        <f t="shared" si="15"/>
        <v>85</v>
      </c>
      <c r="S390" s="51" t="s">
        <v>29</v>
      </c>
      <c r="T390" t="s">
        <v>27</v>
      </c>
      <c r="U390" s="3">
        <v>18258261.550000001</v>
      </c>
      <c r="V390" s="56">
        <f>SUM(U382:U390)</f>
        <v>63971967.460000008</v>
      </c>
    </row>
    <row r="391" spans="1:22" x14ac:dyDescent="0.25">
      <c r="A391" t="str">
        <f t="shared" si="14"/>
        <v>92</v>
      </c>
      <c r="B391" s="29" t="s">
        <v>55</v>
      </c>
      <c r="C391" t="s">
        <v>91</v>
      </c>
      <c r="D391" s="3">
        <v>824090.9</v>
      </c>
      <c r="R391" t="str">
        <f t="shared" si="15"/>
        <v>87</v>
      </c>
      <c r="S391" s="52" t="s">
        <v>100</v>
      </c>
      <c r="T391" t="s">
        <v>55</v>
      </c>
      <c r="U391" s="3">
        <v>2000000</v>
      </c>
    </row>
    <row r="392" spans="1:22" x14ac:dyDescent="0.25">
      <c r="A392" t="str">
        <f t="shared" si="14"/>
        <v>92</v>
      </c>
      <c r="B392" s="29" t="s">
        <v>55</v>
      </c>
      <c r="C392" t="s">
        <v>92</v>
      </c>
      <c r="D392" s="3">
        <v>57080</v>
      </c>
      <c r="R392" t="str">
        <f t="shared" si="15"/>
        <v>87</v>
      </c>
      <c r="S392" s="52" t="s">
        <v>101</v>
      </c>
      <c r="T392" t="s">
        <v>55</v>
      </c>
      <c r="U392" s="3">
        <v>256007925.71000001</v>
      </c>
    </row>
    <row r="393" spans="1:22" x14ac:dyDescent="0.25">
      <c r="A393" t="str">
        <f t="shared" si="14"/>
        <v>92</v>
      </c>
      <c r="B393" s="29" t="s">
        <v>55</v>
      </c>
      <c r="C393" t="s">
        <v>93</v>
      </c>
      <c r="D393" s="3">
        <v>18918244.32</v>
      </c>
      <c r="R393" t="str">
        <f t="shared" si="15"/>
        <v>87</v>
      </c>
      <c r="S393" s="52" t="s">
        <v>102</v>
      </c>
      <c r="T393" t="s">
        <v>55</v>
      </c>
      <c r="U393" s="3">
        <v>19128004.539999999</v>
      </c>
    </row>
    <row r="394" spans="1:22" x14ac:dyDescent="0.25">
      <c r="A394" t="str">
        <f t="shared" si="14"/>
        <v>92</v>
      </c>
      <c r="B394" s="29" t="s">
        <v>55</v>
      </c>
      <c r="C394" t="s">
        <v>94</v>
      </c>
      <c r="D394" s="3">
        <v>292545.45</v>
      </c>
      <c r="R394" t="str">
        <f t="shared" si="15"/>
        <v>87</v>
      </c>
      <c r="S394" s="52" t="s">
        <v>103</v>
      </c>
      <c r="T394" t="s">
        <v>55</v>
      </c>
      <c r="U394" s="3">
        <v>4909119</v>
      </c>
      <c r="V394" s="56">
        <f>SUM(U391:U394)</f>
        <v>282045049.25</v>
      </c>
    </row>
    <row r="395" spans="1:22" x14ac:dyDescent="0.25">
      <c r="A395" t="str">
        <f t="shared" si="14"/>
        <v>92</v>
      </c>
      <c r="B395" s="29" t="s">
        <v>55</v>
      </c>
      <c r="C395" t="s">
        <v>95</v>
      </c>
      <c r="D395" s="3">
        <v>7470465.0499999998</v>
      </c>
      <c r="R395" t="str">
        <f t="shared" si="15"/>
        <v>88</v>
      </c>
      <c r="S395" s="53" t="s">
        <v>104</v>
      </c>
      <c r="T395" t="s">
        <v>55</v>
      </c>
      <c r="U395" s="3">
        <v>95543145.079999998</v>
      </c>
    </row>
    <row r="396" spans="1:22" x14ac:dyDescent="0.25">
      <c r="A396" t="str">
        <f t="shared" si="14"/>
        <v>92</v>
      </c>
      <c r="B396" s="29" t="s">
        <v>55</v>
      </c>
      <c r="C396" t="s">
        <v>96</v>
      </c>
      <c r="D396" s="3">
        <v>590000</v>
      </c>
      <c r="R396" t="str">
        <f t="shared" si="15"/>
        <v>88</v>
      </c>
      <c r="S396" s="53" t="s">
        <v>105</v>
      </c>
      <c r="T396" t="s">
        <v>55</v>
      </c>
      <c r="U396" s="3">
        <v>14980159.51</v>
      </c>
      <c r="V396" s="56">
        <f>SUM(U395:U396)</f>
        <v>110523304.59</v>
      </c>
    </row>
    <row r="397" spans="1:22" x14ac:dyDescent="0.25">
      <c r="A397" t="str">
        <f t="shared" si="14"/>
        <v>92</v>
      </c>
      <c r="B397" s="29" t="s">
        <v>55</v>
      </c>
      <c r="C397" t="s">
        <v>97</v>
      </c>
      <c r="D397" s="3">
        <v>4202090.91</v>
      </c>
      <c r="R397" t="str">
        <f t="shared" si="15"/>
        <v>91</v>
      </c>
      <c r="S397" s="54" t="s">
        <v>39</v>
      </c>
      <c r="T397" t="s">
        <v>38</v>
      </c>
      <c r="U397" s="3">
        <v>8922370.1999999993</v>
      </c>
    </row>
    <row r="398" spans="1:22" x14ac:dyDescent="0.25">
      <c r="A398" t="str">
        <f t="shared" si="14"/>
        <v>92</v>
      </c>
      <c r="B398" s="29" t="s">
        <v>55</v>
      </c>
      <c r="C398" t="s">
        <v>98</v>
      </c>
      <c r="D398" s="3">
        <v>5938959.0800000001</v>
      </c>
      <c r="R398" t="str">
        <f t="shared" si="15"/>
        <v>91</v>
      </c>
      <c r="S398" s="54" t="s">
        <v>39</v>
      </c>
      <c r="T398" t="s">
        <v>51</v>
      </c>
      <c r="U398" s="3">
        <v>12134443.99</v>
      </c>
    </row>
    <row r="399" spans="1:22" x14ac:dyDescent="0.25">
      <c r="A399" t="str">
        <f t="shared" si="14"/>
        <v>92</v>
      </c>
      <c r="B399" s="29" t="s">
        <v>55</v>
      </c>
      <c r="C399" t="s">
        <v>99</v>
      </c>
      <c r="D399" s="3">
        <v>19066075.190000001</v>
      </c>
      <c r="R399" t="str">
        <f t="shared" si="15"/>
        <v>91</v>
      </c>
      <c r="S399" s="54" t="s">
        <v>39</v>
      </c>
      <c r="T399" t="s">
        <v>55</v>
      </c>
      <c r="U399" s="3">
        <v>21056814.190000001</v>
      </c>
      <c r="V399" s="56">
        <f>SUM(U397:U399)</f>
        <v>42113628.379999995</v>
      </c>
    </row>
    <row r="400" spans="1:22" x14ac:dyDescent="0.25">
      <c r="A400" t="str">
        <f t="shared" si="14"/>
        <v>92</v>
      </c>
      <c r="B400" s="29" t="s">
        <v>55</v>
      </c>
      <c r="C400" t="s">
        <v>100</v>
      </c>
      <c r="D400" s="3">
        <v>2000000</v>
      </c>
      <c r="R400" t="str">
        <f t="shared" si="15"/>
        <v>92</v>
      </c>
      <c r="S400" s="55" t="s">
        <v>55</v>
      </c>
      <c r="T400" t="s">
        <v>54</v>
      </c>
      <c r="U400" s="3">
        <v>722942913.12</v>
      </c>
    </row>
    <row r="401" spans="1:22" x14ac:dyDescent="0.25">
      <c r="A401" t="str">
        <f t="shared" si="14"/>
        <v>92</v>
      </c>
      <c r="B401" s="29" t="s">
        <v>55</v>
      </c>
      <c r="C401" t="s">
        <v>101</v>
      </c>
      <c r="D401" s="3">
        <v>256007925.71000001</v>
      </c>
      <c r="R401" t="str">
        <f t="shared" si="15"/>
        <v>92</v>
      </c>
      <c r="S401" s="55" t="s">
        <v>55</v>
      </c>
      <c r="T401" t="s">
        <v>10</v>
      </c>
      <c r="U401" s="3">
        <v>3074277086.5799999</v>
      </c>
    </row>
    <row r="402" spans="1:22" x14ac:dyDescent="0.25">
      <c r="A402" t="str">
        <f t="shared" si="14"/>
        <v>92</v>
      </c>
      <c r="B402" s="29" t="s">
        <v>55</v>
      </c>
      <c r="C402" t="s">
        <v>102</v>
      </c>
      <c r="D402" s="3">
        <v>19128004.539999999</v>
      </c>
      <c r="R402" t="str">
        <f t="shared" si="15"/>
        <v>92</v>
      </c>
      <c r="S402" s="55" t="s">
        <v>55</v>
      </c>
      <c r="T402" t="s">
        <v>22</v>
      </c>
      <c r="U402" s="3">
        <v>509591.78</v>
      </c>
    </row>
    <row r="403" spans="1:22" x14ac:dyDescent="0.25">
      <c r="A403" t="str">
        <f t="shared" si="14"/>
        <v>92</v>
      </c>
      <c r="B403" s="29" t="s">
        <v>55</v>
      </c>
      <c r="C403" t="s">
        <v>103</v>
      </c>
      <c r="D403" s="3">
        <v>4909119</v>
      </c>
      <c r="R403" t="str">
        <f t="shared" si="15"/>
        <v>92</v>
      </c>
      <c r="S403" s="55" t="s">
        <v>55</v>
      </c>
      <c r="T403" t="s">
        <v>43</v>
      </c>
      <c r="U403" s="3">
        <v>2962195.93</v>
      </c>
    </row>
    <row r="404" spans="1:22" x14ac:dyDescent="0.25">
      <c r="A404" t="str">
        <f t="shared" si="14"/>
        <v>92</v>
      </c>
      <c r="B404" s="29" t="s">
        <v>55</v>
      </c>
      <c r="C404" t="s">
        <v>104</v>
      </c>
      <c r="D404" s="3">
        <v>95543145.079999998</v>
      </c>
      <c r="R404" t="str">
        <f t="shared" si="15"/>
        <v>92</v>
      </c>
      <c r="S404" s="55" t="s">
        <v>55</v>
      </c>
      <c r="T404" t="s">
        <v>28</v>
      </c>
      <c r="U404" s="3">
        <v>39841447.810000002</v>
      </c>
    </row>
    <row r="405" spans="1:22" x14ac:dyDescent="0.25">
      <c r="A405" t="str">
        <f t="shared" si="14"/>
        <v>92</v>
      </c>
      <c r="B405" s="29" t="s">
        <v>55</v>
      </c>
      <c r="C405" t="s">
        <v>105</v>
      </c>
      <c r="D405" s="3">
        <v>14980159.51</v>
      </c>
      <c r="R405" t="str">
        <f t="shared" si="15"/>
        <v>92</v>
      </c>
      <c r="S405" s="55" t="s">
        <v>55</v>
      </c>
      <c r="T405" t="s">
        <v>29</v>
      </c>
      <c r="U405" s="3">
        <v>24130519.649999999</v>
      </c>
    </row>
    <row r="406" spans="1:22" x14ac:dyDescent="0.25">
      <c r="A406" t="str">
        <f t="shared" si="14"/>
        <v>92</v>
      </c>
      <c r="B406" s="29" t="s">
        <v>55</v>
      </c>
      <c r="C406" t="s">
        <v>39</v>
      </c>
      <c r="D406" s="3">
        <v>21056814.190000001</v>
      </c>
      <c r="E406" s="56">
        <f>SUM(D357:D406)</f>
        <v>3885720569.059999</v>
      </c>
      <c r="R406" t="str">
        <f t="shared" si="15"/>
        <v>92</v>
      </c>
      <c r="S406" s="55" t="s">
        <v>55</v>
      </c>
      <c r="T406" t="s">
        <v>39</v>
      </c>
      <c r="U406" s="3">
        <v>21056814.190000001</v>
      </c>
      <c r="V406" s="56">
        <f>SUM(U400:U406)</f>
        <v>3885720569.0599999</v>
      </c>
    </row>
    <row r="407" spans="1:22" x14ac:dyDescent="0.25">
      <c r="D407" s="3">
        <f>SUM(D2:D406)</f>
        <v>37922183445.100037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88A8F-CD8F-4BB1-9328-76B916E13A0D}">
  <dimension ref="A1:C406"/>
  <sheetViews>
    <sheetView workbookViewId="0">
      <selection sqref="A1:C1048576"/>
    </sheetView>
  </sheetViews>
  <sheetFormatPr defaultRowHeight="15" x14ac:dyDescent="0.25"/>
  <cols>
    <col min="1" max="2" width="61" bestFit="1" customWidth="1"/>
    <col min="3" max="3" width="16.85546875" style="3" bestFit="1" customWidth="1"/>
  </cols>
  <sheetData>
    <row r="1" spans="1:3" x14ac:dyDescent="0.25">
      <c r="A1" s="9" t="s">
        <v>156</v>
      </c>
      <c r="B1" s="1" t="s">
        <v>0</v>
      </c>
      <c r="C1" s="2" t="s">
        <v>2</v>
      </c>
    </row>
    <row r="2" spans="1:3" x14ac:dyDescent="0.25">
      <c r="A2" s="35" t="s">
        <v>3</v>
      </c>
      <c r="B2" t="s">
        <v>14</v>
      </c>
      <c r="C2" s="3">
        <v>22153869.25</v>
      </c>
    </row>
    <row r="3" spans="1:3" x14ac:dyDescent="0.25">
      <c r="A3" s="35" t="s">
        <v>3</v>
      </c>
      <c r="B3" t="s">
        <v>15</v>
      </c>
      <c r="C3" s="3">
        <v>619590830.83000004</v>
      </c>
    </row>
    <row r="4" spans="1:3" x14ac:dyDescent="0.25">
      <c r="A4" s="35" t="s">
        <v>3</v>
      </c>
      <c r="B4" t="s">
        <v>5</v>
      </c>
      <c r="C4" s="3">
        <v>285698763.99000001</v>
      </c>
    </row>
    <row r="5" spans="1:3" x14ac:dyDescent="0.25">
      <c r="A5" s="35" t="s">
        <v>3</v>
      </c>
      <c r="B5" t="s">
        <v>26</v>
      </c>
      <c r="C5" s="3">
        <v>0.02</v>
      </c>
    </row>
    <row r="6" spans="1:3" x14ac:dyDescent="0.25">
      <c r="A6" s="35" t="s">
        <v>3</v>
      </c>
      <c r="B6" t="s">
        <v>6</v>
      </c>
      <c r="C6" s="3">
        <v>33672810.530000001</v>
      </c>
    </row>
    <row r="7" spans="1:3" x14ac:dyDescent="0.25">
      <c r="A7" s="35" t="s">
        <v>3</v>
      </c>
      <c r="B7" t="s">
        <v>7</v>
      </c>
      <c r="C7" s="3">
        <v>697800</v>
      </c>
    </row>
    <row r="8" spans="1:3" x14ac:dyDescent="0.25">
      <c r="A8" s="35" t="s">
        <v>3</v>
      </c>
      <c r="B8" t="s">
        <v>8</v>
      </c>
      <c r="C8" s="3">
        <v>515620.54</v>
      </c>
    </row>
    <row r="9" spans="1:3" x14ac:dyDescent="0.25">
      <c r="A9" s="35" t="s">
        <v>3</v>
      </c>
      <c r="B9" t="s">
        <v>57</v>
      </c>
      <c r="C9" s="3">
        <v>5336105.46</v>
      </c>
    </row>
    <row r="10" spans="1:3" x14ac:dyDescent="0.25">
      <c r="A10" s="35" t="s">
        <v>3</v>
      </c>
      <c r="B10" t="s">
        <v>99</v>
      </c>
      <c r="C10" s="3">
        <v>822927.47</v>
      </c>
    </row>
    <row r="11" spans="1:3" x14ac:dyDescent="0.25">
      <c r="A11" s="35" t="s">
        <v>3</v>
      </c>
      <c r="B11" t="s">
        <v>101</v>
      </c>
      <c r="C11" s="3">
        <v>700255.4</v>
      </c>
    </row>
    <row r="12" spans="1:3" x14ac:dyDescent="0.25">
      <c r="A12" s="35" t="s">
        <v>11</v>
      </c>
      <c r="B12" t="s">
        <v>12</v>
      </c>
      <c r="C12" s="3">
        <v>310160079.51999998</v>
      </c>
    </row>
    <row r="13" spans="1:3" x14ac:dyDescent="0.25">
      <c r="A13" s="35" t="s">
        <v>11</v>
      </c>
      <c r="B13" t="s">
        <v>26</v>
      </c>
      <c r="C13" s="3">
        <v>301368323.61000001</v>
      </c>
    </row>
    <row r="14" spans="1:3" x14ac:dyDescent="0.25">
      <c r="A14" s="35" t="s">
        <v>11</v>
      </c>
      <c r="B14" t="s">
        <v>6</v>
      </c>
      <c r="C14" s="3">
        <v>3924313.42</v>
      </c>
    </row>
    <row r="15" spans="1:3" x14ac:dyDescent="0.25">
      <c r="A15" s="35" t="s">
        <v>11</v>
      </c>
      <c r="B15" t="s">
        <v>8</v>
      </c>
      <c r="C15" s="3">
        <v>52112.38</v>
      </c>
    </row>
    <row r="16" spans="1:3" x14ac:dyDescent="0.25">
      <c r="A16" s="35" t="s">
        <v>11</v>
      </c>
      <c r="B16" t="s">
        <v>57</v>
      </c>
      <c r="C16" s="3">
        <v>521123.62</v>
      </c>
    </row>
    <row r="17" spans="1:3" x14ac:dyDescent="0.25">
      <c r="A17" s="35" t="s">
        <v>11</v>
      </c>
      <c r="B17" t="s">
        <v>59</v>
      </c>
      <c r="C17" s="3">
        <v>140000</v>
      </c>
    </row>
    <row r="18" spans="1:3" x14ac:dyDescent="0.25">
      <c r="A18" s="35" t="s">
        <v>11</v>
      </c>
      <c r="B18" t="s">
        <v>101</v>
      </c>
      <c r="C18" s="3">
        <v>246270.45</v>
      </c>
    </row>
    <row r="19" spans="1:3" x14ac:dyDescent="0.25">
      <c r="A19" s="35" t="s">
        <v>13</v>
      </c>
      <c r="B19" t="s">
        <v>14</v>
      </c>
      <c r="C19" s="3">
        <v>19100000</v>
      </c>
    </row>
    <row r="20" spans="1:3" x14ac:dyDescent="0.25">
      <c r="A20" s="35" t="s">
        <v>13</v>
      </c>
      <c r="B20" t="s">
        <v>4</v>
      </c>
      <c r="C20" s="3">
        <v>226000</v>
      </c>
    </row>
    <row r="21" spans="1:3" x14ac:dyDescent="0.25">
      <c r="A21" s="35" t="s">
        <v>13</v>
      </c>
      <c r="B21" t="s">
        <v>15</v>
      </c>
      <c r="C21" s="3">
        <v>550000</v>
      </c>
    </row>
    <row r="22" spans="1:3" x14ac:dyDescent="0.25">
      <c r="A22" s="35" t="s">
        <v>13</v>
      </c>
      <c r="B22" t="s">
        <v>25</v>
      </c>
      <c r="C22" s="3">
        <v>67273031.5</v>
      </c>
    </row>
    <row r="23" spans="1:3" x14ac:dyDescent="0.25">
      <c r="A23" s="35" t="s">
        <v>13</v>
      </c>
      <c r="B23" t="s">
        <v>7</v>
      </c>
      <c r="C23" s="3">
        <v>26402640</v>
      </c>
    </row>
    <row r="24" spans="1:3" x14ac:dyDescent="0.25">
      <c r="A24" s="35" t="s">
        <v>13</v>
      </c>
      <c r="B24" t="s">
        <v>103</v>
      </c>
      <c r="C24" s="3">
        <v>477260</v>
      </c>
    </row>
    <row r="25" spans="1:3" x14ac:dyDescent="0.25">
      <c r="A25" s="35" t="s">
        <v>13</v>
      </c>
      <c r="B25" t="s">
        <v>104</v>
      </c>
      <c r="C25" s="3">
        <v>140958.5</v>
      </c>
    </row>
    <row r="26" spans="1:3" x14ac:dyDescent="0.25">
      <c r="A26" s="36" t="s">
        <v>14</v>
      </c>
      <c r="B26" t="s">
        <v>13</v>
      </c>
      <c r="C26" s="3">
        <v>59520000</v>
      </c>
    </row>
    <row r="27" spans="1:3" x14ac:dyDescent="0.25">
      <c r="A27" s="36" t="s">
        <v>14</v>
      </c>
      <c r="B27" t="s">
        <v>4</v>
      </c>
      <c r="C27" s="3">
        <v>626117622.17000008</v>
      </c>
    </row>
    <row r="28" spans="1:3" x14ac:dyDescent="0.25">
      <c r="A28" s="36" t="s">
        <v>14</v>
      </c>
      <c r="B28" t="s">
        <v>23</v>
      </c>
      <c r="C28" s="3">
        <v>2522861.7200000002</v>
      </c>
    </row>
    <row r="29" spans="1:3" x14ac:dyDescent="0.25">
      <c r="A29" s="36" t="s">
        <v>14</v>
      </c>
      <c r="B29" t="s">
        <v>25</v>
      </c>
      <c r="C29" s="3">
        <v>389097332.75999999</v>
      </c>
    </row>
    <row r="30" spans="1:3" x14ac:dyDescent="0.25">
      <c r="A30" s="36" t="s">
        <v>14</v>
      </c>
      <c r="B30" t="s">
        <v>6</v>
      </c>
      <c r="C30" s="3">
        <v>70991736.079999998</v>
      </c>
    </row>
    <row r="31" spans="1:3" x14ac:dyDescent="0.25">
      <c r="A31" s="36" t="s">
        <v>14</v>
      </c>
      <c r="B31" t="s">
        <v>32</v>
      </c>
      <c r="C31" s="3">
        <v>4750000</v>
      </c>
    </row>
    <row r="32" spans="1:3" x14ac:dyDescent="0.25">
      <c r="A32" s="36" t="s">
        <v>14</v>
      </c>
      <c r="B32" t="s">
        <v>35</v>
      </c>
      <c r="C32" s="3">
        <v>3135343.39</v>
      </c>
    </row>
    <row r="33" spans="1:3" x14ac:dyDescent="0.25">
      <c r="A33" s="36" t="s">
        <v>14</v>
      </c>
      <c r="B33" t="s">
        <v>19</v>
      </c>
      <c r="C33" s="3">
        <v>6060840.7599999998</v>
      </c>
    </row>
    <row r="34" spans="1:3" x14ac:dyDescent="0.25">
      <c r="A34" s="36" t="s">
        <v>14</v>
      </c>
      <c r="B34" t="s">
        <v>41</v>
      </c>
      <c r="C34" s="3">
        <v>38316500</v>
      </c>
    </row>
    <row r="35" spans="1:3" x14ac:dyDescent="0.25">
      <c r="A35" s="36" t="s">
        <v>14</v>
      </c>
      <c r="B35" t="s">
        <v>7</v>
      </c>
      <c r="C35" s="3">
        <v>108065093.91</v>
      </c>
    </row>
    <row r="36" spans="1:3" x14ac:dyDescent="0.25">
      <c r="A36" s="36" t="s">
        <v>14</v>
      </c>
      <c r="B36" t="s">
        <v>48</v>
      </c>
      <c r="C36" s="3">
        <v>29543829.359999999</v>
      </c>
    </row>
    <row r="37" spans="1:3" x14ac:dyDescent="0.25">
      <c r="A37" s="36" t="s">
        <v>14</v>
      </c>
      <c r="B37" t="s">
        <v>51</v>
      </c>
      <c r="C37" s="3">
        <v>7823549.71</v>
      </c>
    </row>
    <row r="38" spans="1:3" x14ac:dyDescent="0.25">
      <c r="A38" s="36" t="s">
        <v>14</v>
      </c>
      <c r="B38" t="s">
        <v>49</v>
      </c>
      <c r="C38" s="3">
        <v>3762156.51</v>
      </c>
    </row>
    <row r="39" spans="1:3" x14ac:dyDescent="0.25">
      <c r="A39" s="36" t="s">
        <v>14</v>
      </c>
      <c r="B39" t="s">
        <v>50</v>
      </c>
      <c r="C39" s="3">
        <v>27136428.120000001</v>
      </c>
    </row>
    <row r="40" spans="1:3" x14ac:dyDescent="0.25">
      <c r="A40" s="36" t="s">
        <v>14</v>
      </c>
      <c r="B40" t="s">
        <v>21</v>
      </c>
      <c r="C40" s="3">
        <v>157970963.56999999</v>
      </c>
    </row>
    <row r="41" spans="1:3" x14ac:dyDescent="0.25">
      <c r="A41" s="36" t="s">
        <v>14</v>
      </c>
      <c r="B41" t="s">
        <v>60</v>
      </c>
      <c r="C41" s="3">
        <v>12112.62</v>
      </c>
    </row>
    <row r="42" spans="1:3" x14ac:dyDescent="0.25">
      <c r="A42" s="36" t="s">
        <v>14</v>
      </c>
      <c r="B42" t="s">
        <v>61</v>
      </c>
      <c r="C42" s="3">
        <v>1534619.61</v>
      </c>
    </row>
    <row r="43" spans="1:3" x14ac:dyDescent="0.25">
      <c r="A43" s="36" t="s">
        <v>14</v>
      </c>
      <c r="B43" t="s">
        <v>62</v>
      </c>
      <c r="C43" s="3">
        <v>2362409.09</v>
      </c>
    </row>
    <row r="44" spans="1:3" x14ac:dyDescent="0.25">
      <c r="A44" s="36" t="s">
        <v>14</v>
      </c>
      <c r="B44" t="s">
        <v>65</v>
      </c>
      <c r="C44" s="3">
        <v>199459.53</v>
      </c>
    </row>
    <row r="45" spans="1:3" x14ac:dyDescent="0.25">
      <c r="A45" s="36" t="s">
        <v>14</v>
      </c>
      <c r="B45" t="s">
        <v>74</v>
      </c>
      <c r="C45" s="3">
        <v>168000</v>
      </c>
    </row>
    <row r="46" spans="1:3" x14ac:dyDescent="0.25">
      <c r="A46" s="36" t="s">
        <v>14</v>
      </c>
      <c r="B46" t="s">
        <v>77</v>
      </c>
      <c r="C46" s="3">
        <v>65000</v>
      </c>
    </row>
    <row r="47" spans="1:3" x14ac:dyDescent="0.25">
      <c r="A47" s="36" t="s">
        <v>14</v>
      </c>
      <c r="B47" t="s">
        <v>78</v>
      </c>
      <c r="C47" s="3">
        <v>65206065.950000003</v>
      </c>
    </row>
    <row r="48" spans="1:3" x14ac:dyDescent="0.25">
      <c r="A48" s="36" t="s">
        <v>14</v>
      </c>
      <c r="B48" t="s">
        <v>80</v>
      </c>
      <c r="C48" s="3">
        <v>290900</v>
      </c>
    </row>
    <row r="49" spans="1:3" x14ac:dyDescent="0.25">
      <c r="A49" s="36" t="s">
        <v>14</v>
      </c>
      <c r="B49" t="s">
        <v>81</v>
      </c>
      <c r="C49" s="3">
        <v>1184500</v>
      </c>
    </row>
    <row r="50" spans="1:3" x14ac:dyDescent="0.25">
      <c r="A50" s="36" t="s">
        <v>14</v>
      </c>
      <c r="B50" t="s">
        <v>82</v>
      </c>
      <c r="C50" s="3">
        <v>1809818.18</v>
      </c>
    </row>
    <row r="51" spans="1:3" x14ac:dyDescent="0.25">
      <c r="A51" s="36" t="s">
        <v>14</v>
      </c>
      <c r="B51" t="s">
        <v>90</v>
      </c>
      <c r="C51" s="3">
        <v>25272727.27</v>
      </c>
    </row>
    <row r="52" spans="1:3" x14ac:dyDescent="0.25">
      <c r="A52" s="36" t="s">
        <v>14</v>
      </c>
      <c r="B52" t="s">
        <v>96</v>
      </c>
      <c r="C52" s="3">
        <v>590000</v>
      </c>
    </row>
    <row r="53" spans="1:3" x14ac:dyDescent="0.25">
      <c r="A53" s="36" t="s">
        <v>14</v>
      </c>
      <c r="B53" t="s">
        <v>101</v>
      </c>
      <c r="C53" s="3">
        <v>19932008.579999998</v>
      </c>
    </row>
    <row r="54" spans="1:3" x14ac:dyDescent="0.25">
      <c r="A54" s="36" t="s">
        <v>14</v>
      </c>
      <c r="B54" t="s">
        <v>103</v>
      </c>
      <c r="C54" s="3">
        <v>4431859</v>
      </c>
    </row>
    <row r="55" spans="1:3" x14ac:dyDescent="0.25">
      <c r="A55" s="36" t="s">
        <v>14</v>
      </c>
      <c r="B55" t="s">
        <v>104</v>
      </c>
      <c r="C55" s="3">
        <v>228808.24</v>
      </c>
    </row>
    <row r="56" spans="1:3" x14ac:dyDescent="0.25">
      <c r="A56" s="36" t="s">
        <v>4</v>
      </c>
      <c r="B56" t="s">
        <v>3</v>
      </c>
      <c r="C56" s="3">
        <v>1259500</v>
      </c>
    </row>
    <row r="57" spans="1:3" x14ac:dyDescent="0.25">
      <c r="A57" s="36" t="s">
        <v>4</v>
      </c>
      <c r="B57" t="s">
        <v>11</v>
      </c>
      <c r="C57" s="3">
        <v>1553400</v>
      </c>
    </row>
    <row r="58" spans="1:3" x14ac:dyDescent="0.25">
      <c r="A58" s="36" t="s">
        <v>4</v>
      </c>
      <c r="B58" t="s">
        <v>13</v>
      </c>
      <c r="C58" s="3">
        <v>27972250</v>
      </c>
    </row>
    <row r="59" spans="1:3" x14ac:dyDescent="0.25">
      <c r="A59" s="36" t="s">
        <v>4</v>
      </c>
      <c r="B59" t="s">
        <v>14</v>
      </c>
      <c r="C59" s="3">
        <v>104060000</v>
      </c>
    </row>
    <row r="60" spans="1:3" x14ac:dyDescent="0.25">
      <c r="A60" s="36" t="s">
        <v>4</v>
      </c>
      <c r="B60" t="s">
        <v>23</v>
      </c>
      <c r="C60" s="3">
        <v>34419500</v>
      </c>
    </row>
    <row r="61" spans="1:3" x14ac:dyDescent="0.25">
      <c r="A61" s="36" t="s">
        <v>4</v>
      </c>
      <c r="B61" t="s">
        <v>24</v>
      </c>
      <c r="C61" s="3">
        <v>19909070</v>
      </c>
    </row>
    <row r="62" spans="1:3" x14ac:dyDescent="0.25">
      <c r="A62" s="36" t="s">
        <v>4</v>
      </c>
      <c r="B62" t="s">
        <v>25</v>
      </c>
      <c r="C62" s="3">
        <v>1159893904.5899999</v>
      </c>
    </row>
    <row r="63" spans="1:3" x14ac:dyDescent="0.25">
      <c r="A63" s="36" t="s">
        <v>4</v>
      </c>
      <c r="B63" t="s">
        <v>6</v>
      </c>
      <c r="C63" s="3">
        <v>286392651.73000002</v>
      </c>
    </row>
    <row r="64" spans="1:3" x14ac:dyDescent="0.25">
      <c r="A64" s="36" t="s">
        <v>4</v>
      </c>
      <c r="B64" t="s">
        <v>34</v>
      </c>
      <c r="C64" s="3">
        <v>13370222</v>
      </c>
    </row>
    <row r="65" spans="1:3" x14ac:dyDescent="0.25">
      <c r="A65" s="36" t="s">
        <v>4</v>
      </c>
      <c r="B65" t="s">
        <v>17</v>
      </c>
      <c r="C65" s="3">
        <v>64714980</v>
      </c>
    </row>
    <row r="66" spans="1:3" x14ac:dyDescent="0.25">
      <c r="A66" s="36" t="s">
        <v>4</v>
      </c>
      <c r="B66" t="s">
        <v>32</v>
      </c>
      <c r="C66" s="3">
        <v>48700000</v>
      </c>
    </row>
    <row r="67" spans="1:3" x14ac:dyDescent="0.25">
      <c r="A67" s="36" t="s">
        <v>4</v>
      </c>
      <c r="B67" t="s">
        <v>35</v>
      </c>
      <c r="C67" s="3">
        <v>7535800.1299999999</v>
      </c>
    </row>
    <row r="68" spans="1:3" x14ac:dyDescent="0.25">
      <c r="A68" s="36" t="s">
        <v>4</v>
      </c>
      <c r="B68" t="s">
        <v>18</v>
      </c>
      <c r="C68" s="3">
        <v>325566</v>
      </c>
    </row>
    <row r="69" spans="1:3" x14ac:dyDescent="0.25">
      <c r="A69" s="36" t="s">
        <v>4</v>
      </c>
      <c r="B69" t="s">
        <v>38</v>
      </c>
      <c r="C69" s="3">
        <v>6561455.8700000001</v>
      </c>
    </row>
    <row r="70" spans="1:3" x14ac:dyDescent="0.25">
      <c r="A70" s="36" t="s">
        <v>4</v>
      </c>
      <c r="B70" t="s">
        <v>19</v>
      </c>
      <c r="C70" s="3">
        <v>14357193.41</v>
      </c>
    </row>
    <row r="71" spans="1:3" x14ac:dyDescent="0.25">
      <c r="A71" s="36" t="s">
        <v>4</v>
      </c>
      <c r="B71" t="s">
        <v>41</v>
      </c>
      <c r="C71" s="3">
        <v>236415594.59999999</v>
      </c>
    </row>
    <row r="72" spans="1:3" x14ac:dyDescent="0.25">
      <c r="A72" s="36" t="s">
        <v>4</v>
      </c>
      <c r="B72" t="s">
        <v>47</v>
      </c>
      <c r="C72" s="3">
        <v>1800000</v>
      </c>
    </row>
    <row r="73" spans="1:3" x14ac:dyDescent="0.25">
      <c r="A73" s="36" t="s">
        <v>4</v>
      </c>
      <c r="B73" t="s">
        <v>7</v>
      </c>
      <c r="C73" s="3">
        <v>388873548.07999998</v>
      </c>
    </row>
    <row r="74" spans="1:3" x14ac:dyDescent="0.25">
      <c r="A74" s="36" t="s">
        <v>4</v>
      </c>
      <c r="B74" t="s">
        <v>27</v>
      </c>
      <c r="C74" s="3">
        <v>40282887.880000003</v>
      </c>
    </row>
    <row r="75" spans="1:3" x14ac:dyDescent="0.25">
      <c r="A75" s="36" t="s">
        <v>4</v>
      </c>
      <c r="B75" t="s">
        <v>48</v>
      </c>
      <c r="C75" s="3">
        <v>194943593.69</v>
      </c>
    </row>
    <row r="76" spans="1:3" x14ac:dyDescent="0.25">
      <c r="A76" s="36" t="s">
        <v>4</v>
      </c>
      <c r="B76" t="s">
        <v>49</v>
      </c>
      <c r="C76" s="3">
        <v>31021597.719999999</v>
      </c>
    </row>
    <row r="77" spans="1:3" x14ac:dyDescent="0.25">
      <c r="A77" s="36" t="s">
        <v>4</v>
      </c>
      <c r="B77" t="s">
        <v>50</v>
      </c>
      <c r="C77" s="3">
        <v>103866060.18000001</v>
      </c>
    </row>
    <row r="78" spans="1:3" x14ac:dyDescent="0.25">
      <c r="A78" s="36" t="s">
        <v>4</v>
      </c>
      <c r="B78" t="s">
        <v>8</v>
      </c>
      <c r="C78" s="3">
        <v>1454.54</v>
      </c>
    </row>
    <row r="79" spans="1:3" x14ac:dyDescent="0.25">
      <c r="A79" s="36" t="s">
        <v>4</v>
      </c>
      <c r="B79" t="s">
        <v>20</v>
      </c>
      <c r="C79" s="3">
        <v>57621110</v>
      </c>
    </row>
    <row r="80" spans="1:3" x14ac:dyDescent="0.25">
      <c r="A80" s="36" t="s">
        <v>4</v>
      </c>
      <c r="B80" t="s">
        <v>21</v>
      </c>
      <c r="C80" s="3">
        <v>100000000</v>
      </c>
    </row>
    <row r="81" spans="1:3" x14ac:dyDescent="0.25">
      <c r="A81" s="36" t="s">
        <v>4</v>
      </c>
      <c r="B81" t="s">
        <v>60</v>
      </c>
      <c r="C81" s="3">
        <v>27206.84</v>
      </c>
    </row>
    <row r="82" spans="1:3" x14ac:dyDescent="0.25">
      <c r="A82" s="36" t="s">
        <v>4</v>
      </c>
      <c r="B82" t="s">
        <v>61</v>
      </c>
      <c r="C82" s="3">
        <v>10798847.949999999</v>
      </c>
    </row>
    <row r="83" spans="1:3" x14ac:dyDescent="0.25">
      <c r="A83" s="36" t="s">
        <v>4</v>
      </c>
      <c r="B83" t="s">
        <v>62</v>
      </c>
      <c r="C83" s="3">
        <v>10262713.630000001</v>
      </c>
    </row>
    <row r="84" spans="1:3" x14ac:dyDescent="0.25">
      <c r="A84" s="36" t="s">
        <v>4</v>
      </c>
      <c r="B84" t="s">
        <v>63</v>
      </c>
      <c r="C84" s="3">
        <v>1450000</v>
      </c>
    </row>
    <row r="85" spans="1:3" x14ac:dyDescent="0.25">
      <c r="A85" s="36" t="s">
        <v>4</v>
      </c>
      <c r="B85" t="s">
        <v>64</v>
      </c>
      <c r="C85" s="3">
        <v>27272.73</v>
      </c>
    </row>
    <row r="86" spans="1:3" x14ac:dyDescent="0.25">
      <c r="A86" s="36" t="s">
        <v>4</v>
      </c>
      <c r="B86" t="s">
        <v>65</v>
      </c>
      <c r="C86" s="3">
        <v>3963808.36</v>
      </c>
    </row>
    <row r="87" spans="1:3" x14ac:dyDescent="0.25">
      <c r="A87" s="36" t="s">
        <v>4</v>
      </c>
      <c r="B87" t="s">
        <v>66</v>
      </c>
      <c r="C87" s="3">
        <v>2212318.17</v>
      </c>
    </row>
    <row r="88" spans="1:3" x14ac:dyDescent="0.25">
      <c r="A88" s="36" t="s">
        <v>4</v>
      </c>
      <c r="B88" t="s">
        <v>72</v>
      </c>
      <c r="C88" s="3">
        <v>442636.36</v>
      </c>
    </row>
    <row r="89" spans="1:3" x14ac:dyDescent="0.25">
      <c r="A89" s="36" t="s">
        <v>4</v>
      </c>
      <c r="B89" t="s">
        <v>73</v>
      </c>
      <c r="C89" s="3">
        <v>157788.94</v>
      </c>
    </row>
    <row r="90" spans="1:3" x14ac:dyDescent="0.25">
      <c r="A90" s="36" t="s">
        <v>4</v>
      </c>
      <c r="B90" t="s">
        <v>74</v>
      </c>
      <c r="C90" s="3">
        <v>740818.18</v>
      </c>
    </row>
    <row r="91" spans="1:3" x14ac:dyDescent="0.25">
      <c r="A91" s="36" t="s">
        <v>4</v>
      </c>
      <c r="B91" t="s">
        <v>75</v>
      </c>
      <c r="C91" s="3">
        <v>2745996.22</v>
      </c>
    </row>
    <row r="92" spans="1:3" x14ac:dyDescent="0.25">
      <c r="A92" s="36" t="s">
        <v>4</v>
      </c>
      <c r="B92" t="s">
        <v>77</v>
      </c>
      <c r="C92" s="3">
        <v>404136.36</v>
      </c>
    </row>
    <row r="93" spans="1:3" x14ac:dyDescent="0.25">
      <c r="A93" s="36" t="s">
        <v>4</v>
      </c>
      <c r="B93" t="s">
        <v>78</v>
      </c>
      <c r="C93" s="3">
        <v>487000</v>
      </c>
    </row>
    <row r="94" spans="1:3" x14ac:dyDescent="0.25">
      <c r="A94" s="36" t="s">
        <v>4</v>
      </c>
      <c r="B94" t="s">
        <v>79</v>
      </c>
      <c r="C94" s="3">
        <v>7814963.6400000006</v>
      </c>
    </row>
    <row r="95" spans="1:3" x14ac:dyDescent="0.25">
      <c r="A95" s="36" t="s">
        <v>4</v>
      </c>
      <c r="B95" t="s">
        <v>80</v>
      </c>
      <c r="C95" s="3">
        <v>8361727.2699999996</v>
      </c>
    </row>
    <row r="96" spans="1:3" x14ac:dyDescent="0.25">
      <c r="A96" s="36" t="s">
        <v>4</v>
      </c>
      <c r="B96" t="s">
        <v>81</v>
      </c>
      <c r="C96" s="3">
        <v>1725993.5</v>
      </c>
    </row>
    <row r="97" spans="1:3" x14ac:dyDescent="0.25">
      <c r="A97" s="36" t="s">
        <v>4</v>
      </c>
      <c r="B97" t="s">
        <v>82</v>
      </c>
      <c r="C97" s="3">
        <v>1642766.35</v>
      </c>
    </row>
    <row r="98" spans="1:3" x14ac:dyDescent="0.25">
      <c r="A98" s="36" t="s">
        <v>4</v>
      </c>
      <c r="B98" t="s">
        <v>83</v>
      </c>
      <c r="C98" s="3">
        <v>103500</v>
      </c>
    </row>
    <row r="99" spans="1:3" x14ac:dyDescent="0.25">
      <c r="A99" s="36" t="s">
        <v>4</v>
      </c>
      <c r="B99" t="s">
        <v>84</v>
      </c>
      <c r="C99" s="3">
        <v>325567</v>
      </c>
    </row>
    <row r="100" spans="1:3" x14ac:dyDescent="0.25">
      <c r="A100" s="36" t="s">
        <v>4</v>
      </c>
      <c r="B100" t="s">
        <v>85</v>
      </c>
      <c r="C100" s="3">
        <v>55034.92</v>
      </c>
    </row>
    <row r="101" spans="1:3" x14ac:dyDescent="0.25">
      <c r="A101" s="36" t="s">
        <v>4</v>
      </c>
      <c r="B101" t="s">
        <v>86</v>
      </c>
      <c r="C101" s="3">
        <v>4523717.22</v>
      </c>
    </row>
    <row r="102" spans="1:3" x14ac:dyDescent="0.25">
      <c r="A102" s="36" t="s">
        <v>4</v>
      </c>
      <c r="B102" t="s">
        <v>87</v>
      </c>
      <c r="C102" s="3">
        <v>1470000</v>
      </c>
    </row>
    <row r="103" spans="1:3" x14ac:dyDescent="0.25">
      <c r="A103" s="36" t="s">
        <v>4</v>
      </c>
      <c r="B103" t="s">
        <v>88</v>
      </c>
      <c r="C103" s="3">
        <v>1086932.68</v>
      </c>
    </row>
    <row r="104" spans="1:3" x14ac:dyDescent="0.25">
      <c r="A104" s="36" t="s">
        <v>4</v>
      </c>
      <c r="B104" t="s">
        <v>89</v>
      </c>
      <c r="C104" s="3">
        <v>1084727.27</v>
      </c>
    </row>
    <row r="105" spans="1:3" x14ac:dyDescent="0.25">
      <c r="A105" s="36" t="s">
        <v>4</v>
      </c>
      <c r="B105" t="s">
        <v>90</v>
      </c>
      <c r="C105" s="3">
        <v>61386181.799999997</v>
      </c>
    </row>
    <row r="106" spans="1:3" x14ac:dyDescent="0.25">
      <c r="A106" s="36" t="s">
        <v>4</v>
      </c>
      <c r="B106" t="s">
        <v>91</v>
      </c>
      <c r="C106" s="3">
        <v>109090.9</v>
      </c>
    </row>
    <row r="107" spans="1:3" x14ac:dyDescent="0.25">
      <c r="A107" s="36" t="s">
        <v>4</v>
      </c>
      <c r="B107" t="s">
        <v>95</v>
      </c>
      <c r="C107" s="3">
        <v>6845818.1799999997</v>
      </c>
    </row>
    <row r="108" spans="1:3" x14ac:dyDescent="0.25">
      <c r="A108" s="36" t="s">
        <v>4</v>
      </c>
      <c r="B108" t="s">
        <v>97</v>
      </c>
      <c r="C108" s="3">
        <v>4202090.91</v>
      </c>
    </row>
    <row r="109" spans="1:3" x14ac:dyDescent="0.25">
      <c r="A109" s="36" t="s">
        <v>4</v>
      </c>
      <c r="B109" t="s">
        <v>98</v>
      </c>
      <c r="C109" s="3">
        <v>3963959.08</v>
      </c>
    </row>
    <row r="110" spans="1:3" x14ac:dyDescent="0.25">
      <c r="A110" s="36" t="s">
        <v>4</v>
      </c>
      <c r="B110" t="s">
        <v>99</v>
      </c>
      <c r="C110" s="3">
        <v>1228981.82</v>
      </c>
    </row>
    <row r="111" spans="1:3" x14ac:dyDescent="0.25">
      <c r="A111" s="36" t="s">
        <v>4</v>
      </c>
      <c r="B111" t="s">
        <v>100</v>
      </c>
      <c r="C111" s="3">
        <v>2000000</v>
      </c>
    </row>
    <row r="112" spans="1:3" x14ac:dyDescent="0.25">
      <c r="A112" s="36" t="s">
        <v>4</v>
      </c>
      <c r="B112" t="s">
        <v>101</v>
      </c>
      <c r="C112" s="3">
        <v>59662085.520000003</v>
      </c>
    </row>
    <row r="113" spans="1:3" x14ac:dyDescent="0.25">
      <c r="A113" s="36" t="s">
        <v>4</v>
      </c>
      <c r="B113" t="s">
        <v>104</v>
      </c>
      <c r="C113" s="3">
        <v>18407558.289999999</v>
      </c>
    </row>
    <row r="114" spans="1:3" x14ac:dyDescent="0.25">
      <c r="A114" s="36" t="s">
        <v>15</v>
      </c>
      <c r="B114" t="s">
        <v>13</v>
      </c>
      <c r="C114" s="3">
        <v>275000</v>
      </c>
    </row>
    <row r="115" spans="1:3" x14ac:dyDescent="0.25">
      <c r="A115" s="36" t="s">
        <v>15</v>
      </c>
      <c r="B115" t="s">
        <v>14</v>
      </c>
      <c r="C115" s="3">
        <v>222370000</v>
      </c>
    </row>
    <row r="116" spans="1:3" x14ac:dyDescent="0.25">
      <c r="A116" s="36" t="s">
        <v>15</v>
      </c>
      <c r="B116" t="s">
        <v>4</v>
      </c>
      <c r="C116" s="3">
        <v>756092700</v>
      </c>
    </row>
    <row r="117" spans="1:3" x14ac:dyDescent="0.25">
      <c r="A117" s="36" t="s">
        <v>15</v>
      </c>
      <c r="B117" t="s">
        <v>35</v>
      </c>
      <c r="C117" s="3">
        <v>845.45</v>
      </c>
    </row>
    <row r="118" spans="1:3" x14ac:dyDescent="0.25">
      <c r="A118" s="36" t="s">
        <v>15</v>
      </c>
      <c r="B118" t="s">
        <v>7</v>
      </c>
      <c r="C118" s="3">
        <v>18610777.120000001</v>
      </c>
    </row>
    <row r="119" spans="1:3" x14ac:dyDescent="0.25">
      <c r="A119" s="36" t="s">
        <v>15</v>
      </c>
      <c r="B119" t="s">
        <v>21</v>
      </c>
      <c r="C119" s="3">
        <v>259752.73</v>
      </c>
    </row>
    <row r="120" spans="1:3" x14ac:dyDescent="0.25">
      <c r="A120" s="36" t="s">
        <v>15</v>
      </c>
      <c r="B120" t="s">
        <v>60</v>
      </c>
      <c r="C120" s="3">
        <v>3860.07</v>
      </c>
    </row>
    <row r="121" spans="1:3" x14ac:dyDescent="0.25">
      <c r="A121" s="36" t="s">
        <v>15</v>
      </c>
      <c r="B121" t="s">
        <v>78</v>
      </c>
      <c r="C121" s="3">
        <v>8281107.0099999998</v>
      </c>
    </row>
    <row r="122" spans="1:3" x14ac:dyDescent="0.25">
      <c r="A122" s="36" t="s">
        <v>15</v>
      </c>
      <c r="B122" t="s">
        <v>81</v>
      </c>
      <c r="C122" s="3">
        <v>368847.1</v>
      </c>
    </row>
    <row r="123" spans="1:3" x14ac:dyDescent="0.25">
      <c r="A123" s="36" t="s">
        <v>15</v>
      </c>
      <c r="B123" t="s">
        <v>85</v>
      </c>
      <c r="C123" s="3">
        <v>424.84</v>
      </c>
    </row>
    <row r="124" spans="1:3" x14ac:dyDescent="0.25">
      <c r="A124" s="36" t="s">
        <v>15</v>
      </c>
      <c r="B124" t="s">
        <v>99</v>
      </c>
      <c r="C124" s="3">
        <v>79465.649999999994</v>
      </c>
    </row>
    <row r="125" spans="1:3" x14ac:dyDescent="0.25">
      <c r="A125" s="36" t="s">
        <v>5</v>
      </c>
      <c r="B125" t="s">
        <v>3</v>
      </c>
      <c r="C125" s="3">
        <v>205000</v>
      </c>
    </row>
    <row r="126" spans="1:3" x14ac:dyDescent="0.25">
      <c r="A126" s="36" t="s">
        <v>5</v>
      </c>
      <c r="B126" t="s">
        <v>15</v>
      </c>
      <c r="C126" s="3">
        <v>294240648.83999997</v>
      </c>
    </row>
    <row r="127" spans="1:3" x14ac:dyDescent="0.25">
      <c r="A127" s="36" t="s">
        <v>5</v>
      </c>
      <c r="B127" t="s">
        <v>81</v>
      </c>
      <c r="C127" s="3">
        <v>3018965.15</v>
      </c>
    </row>
    <row r="128" spans="1:3" x14ac:dyDescent="0.25">
      <c r="A128" s="36" t="s">
        <v>12</v>
      </c>
      <c r="B128" t="s">
        <v>11</v>
      </c>
      <c r="C128" s="3">
        <v>8000</v>
      </c>
    </row>
    <row r="129" spans="1:3" x14ac:dyDescent="0.25">
      <c r="A129" s="36" t="s">
        <v>12</v>
      </c>
      <c r="B129" t="s">
        <v>14</v>
      </c>
      <c r="C129" s="3">
        <v>97860000</v>
      </c>
    </row>
    <row r="130" spans="1:3" x14ac:dyDescent="0.25">
      <c r="A130" s="36" t="s">
        <v>12</v>
      </c>
      <c r="B130" t="s">
        <v>4</v>
      </c>
      <c r="C130" s="3">
        <v>532406800</v>
      </c>
    </row>
    <row r="131" spans="1:3" x14ac:dyDescent="0.25">
      <c r="A131" s="36" t="s">
        <v>12</v>
      </c>
      <c r="B131" t="s">
        <v>60</v>
      </c>
      <c r="C131" s="3">
        <v>2164.4499999999998</v>
      </c>
    </row>
    <row r="132" spans="1:3" x14ac:dyDescent="0.25">
      <c r="A132" s="36" t="s">
        <v>12</v>
      </c>
      <c r="B132" t="s">
        <v>78</v>
      </c>
      <c r="C132" s="3">
        <v>305723.78999999998</v>
      </c>
    </row>
    <row r="133" spans="1:3" x14ac:dyDescent="0.25">
      <c r="A133" s="36" t="s">
        <v>12</v>
      </c>
      <c r="B133" t="s">
        <v>81</v>
      </c>
      <c r="C133" s="3">
        <v>46312</v>
      </c>
    </row>
    <row r="134" spans="1:3" x14ac:dyDescent="0.25">
      <c r="A134" s="36" t="s">
        <v>12</v>
      </c>
      <c r="B134" t="s">
        <v>85</v>
      </c>
      <c r="C134" s="3">
        <v>268.05</v>
      </c>
    </row>
    <row r="135" spans="1:3" x14ac:dyDescent="0.25">
      <c r="A135" s="36" t="s">
        <v>12</v>
      </c>
      <c r="B135" t="s">
        <v>99</v>
      </c>
      <c r="C135" s="3">
        <v>199.5</v>
      </c>
    </row>
    <row r="136" spans="1:3" x14ac:dyDescent="0.25">
      <c r="A136" s="36" t="s">
        <v>26</v>
      </c>
      <c r="B136" t="s">
        <v>12</v>
      </c>
      <c r="C136" s="3">
        <v>298413642.38</v>
      </c>
    </row>
    <row r="137" spans="1:3" x14ac:dyDescent="0.25">
      <c r="A137" s="36" t="s">
        <v>26</v>
      </c>
      <c r="B137" t="s">
        <v>81</v>
      </c>
      <c r="C137" s="3">
        <v>3118681.25</v>
      </c>
    </row>
    <row r="138" spans="1:3" x14ac:dyDescent="0.25">
      <c r="A138" s="36" t="s">
        <v>16</v>
      </c>
      <c r="B138" t="s">
        <v>14</v>
      </c>
      <c r="C138" s="3">
        <v>269590000</v>
      </c>
    </row>
    <row r="139" spans="1:3" x14ac:dyDescent="0.25">
      <c r="A139" s="36" t="s">
        <v>16</v>
      </c>
      <c r="B139" t="s">
        <v>4</v>
      </c>
      <c r="C139" s="3">
        <v>677327600</v>
      </c>
    </row>
    <row r="140" spans="1:3" x14ac:dyDescent="0.25">
      <c r="A140" s="36" t="s">
        <v>16</v>
      </c>
      <c r="B140" t="s">
        <v>6</v>
      </c>
      <c r="C140" s="3">
        <v>2756160</v>
      </c>
    </row>
    <row r="141" spans="1:3" x14ac:dyDescent="0.25">
      <c r="A141" s="36" t="s">
        <v>16</v>
      </c>
      <c r="B141" t="s">
        <v>7</v>
      </c>
      <c r="C141" s="3">
        <v>300000</v>
      </c>
    </row>
    <row r="142" spans="1:3" x14ac:dyDescent="0.25">
      <c r="A142" s="36" t="s">
        <v>16</v>
      </c>
      <c r="B142" t="s">
        <v>60</v>
      </c>
      <c r="C142" s="3">
        <v>12073.47</v>
      </c>
    </row>
    <row r="143" spans="1:3" x14ac:dyDescent="0.25">
      <c r="A143" s="36" t="s">
        <v>16</v>
      </c>
      <c r="B143" t="s">
        <v>81</v>
      </c>
      <c r="C143" s="3">
        <v>29400</v>
      </c>
    </row>
    <row r="144" spans="1:3" x14ac:dyDescent="0.25">
      <c r="A144" s="36" t="s">
        <v>16</v>
      </c>
      <c r="B144" t="s">
        <v>85</v>
      </c>
      <c r="C144" s="3">
        <v>416.68</v>
      </c>
    </row>
    <row r="145" spans="1:3" x14ac:dyDescent="0.25">
      <c r="A145" s="36" t="s">
        <v>23</v>
      </c>
      <c r="B145" t="s">
        <v>4</v>
      </c>
      <c r="C145" s="3">
        <v>270000</v>
      </c>
    </row>
    <row r="146" spans="1:3" x14ac:dyDescent="0.25">
      <c r="A146" s="36" t="s">
        <v>23</v>
      </c>
      <c r="B146" t="s">
        <v>81</v>
      </c>
      <c r="C146" s="3">
        <v>40000</v>
      </c>
    </row>
    <row r="147" spans="1:3" x14ac:dyDescent="0.25">
      <c r="A147" s="36" t="s">
        <v>23</v>
      </c>
      <c r="B147" t="s">
        <v>99</v>
      </c>
      <c r="C147" s="3">
        <v>311046</v>
      </c>
    </row>
    <row r="148" spans="1:3" x14ac:dyDescent="0.25">
      <c r="A148" s="36" t="s">
        <v>23</v>
      </c>
      <c r="B148" t="s">
        <v>101</v>
      </c>
      <c r="C148" s="3">
        <v>36546892.240000002</v>
      </c>
    </row>
    <row r="149" spans="1:3" x14ac:dyDescent="0.25">
      <c r="A149" s="36" t="s">
        <v>24</v>
      </c>
      <c r="B149" t="s">
        <v>4</v>
      </c>
      <c r="C149" s="3">
        <v>61450000</v>
      </c>
    </row>
    <row r="150" spans="1:3" x14ac:dyDescent="0.25">
      <c r="A150" s="36" t="s">
        <v>24</v>
      </c>
      <c r="B150" t="s">
        <v>21</v>
      </c>
      <c r="C150" s="3">
        <v>1897.52</v>
      </c>
    </row>
    <row r="151" spans="1:3" x14ac:dyDescent="0.25">
      <c r="A151" s="36" t="s">
        <v>24</v>
      </c>
      <c r="B151" t="s">
        <v>60</v>
      </c>
      <c r="C151" s="3">
        <v>1013.65</v>
      </c>
    </row>
    <row r="152" spans="1:3" x14ac:dyDescent="0.25">
      <c r="A152" s="36" t="s">
        <v>24</v>
      </c>
      <c r="B152" t="s">
        <v>81</v>
      </c>
      <c r="C152" s="3">
        <v>24000</v>
      </c>
    </row>
    <row r="153" spans="1:3" x14ac:dyDescent="0.25">
      <c r="A153" s="36" t="s">
        <v>24</v>
      </c>
      <c r="B153" t="s">
        <v>85</v>
      </c>
      <c r="C153" s="3">
        <v>46.63</v>
      </c>
    </row>
    <row r="154" spans="1:3" x14ac:dyDescent="0.25">
      <c r="A154" s="36" t="s">
        <v>31</v>
      </c>
      <c r="B154" t="s">
        <v>6</v>
      </c>
      <c r="C154" s="3">
        <v>4307462.12</v>
      </c>
    </row>
    <row r="155" spans="1:3" x14ac:dyDescent="0.25">
      <c r="A155" s="36" t="s">
        <v>25</v>
      </c>
      <c r="B155" t="s">
        <v>4</v>
      </c>
      <c r="C155" s="3">
        <v>3644</v>
      </c>
    </row>
    <row r="156" spans="1:3" x14ac:dyDescent="0.25">
      <c r="A156" s="36" t="s">
        <v>25</v>
      </c>
      <c r="B156" t="s">
        <v>33</v>
      </c>
      <c r="C156" s="3">
        <v>919487697.98000002</v>
      </c>
    </row>
    <row r="157" spans="1:3" x14ac:dyDescent="0.25">
      <c r="A157" s="36" t="s">
        <v>25</v>
      </c>
      <c r="B157" t="s">
        <v>7</v>
      </c>
      <c r="C157" s="3">
        <v>30033392.5</v>
      </c>
    </row>
    <row r="158" spans="1:3" x14ac:dyDescent="0.25">
      <c r="A158" s="36" t="s">
        <v>25</v>
      </c>
      <c r="B158" t="s">
        <v>27</v>
      </c>
      <c r="C158" s="3">
        <v>1190891066.9300001</v>
      </c>
    </row>
    <row r="159" spans="1:3" x14ac:dyDescent="0.25">
      <c r="A159" s="36" t="s">
        <v>25</v>
      </c>
      <c r="B159" t="s">
        <v>60</v>
      </c>
      <c r="C159" s="3">
        <v>2234.66</v>
      </c>
    </row>
    <row r="160" spans="1:3" x14ac:dyDescent="0.25">
      <c r="A160" s="36" t="s">
        <v>25</v>
      </c>
      <c r="B160" t="s">
        <v>81</v>
      </c>
      <c r="C160" s="3">
        <v>7704708.1200000001</v>
      </c>
    </row>
    <row r="161" spans="1:3" x14ac:dyDescent="0.25">
      <c r="A161" s="36" t="s">
        <v>25</v>
      </c>
      <c r="B161" t="s">
        <v>101</v>
      </c>
      <c r="C161" s="3">
        <v>1544714.33</v>
      </c>
    </row>
    <row r="162" spans="1:3" x14ac:dyDescent="0.25">
      <c r="A162" s="36" t="s">
        <v>25</v>
      </c>
      <c r="B162" t="s">
        <v>104</v>
      </c>
      <c r="C162" s="3">
        <v>56150585.600000001</v>
      </c>
    </row>
    <row r="163" spans="1:3" x14ac:dyDescent="0.25">
      <c r="A163" s="36" t="s">
        <v>25</v>
      </c>
      <c r="B163" t="s">
        <v>105</v>
      </c>
      <c r="C163" s="3">
        <v>348284.98</v>
      </c>
    </row>
    <row r="164" spans="1:3" x14ac:dyDescent="0.25">
      <c r="A164" s="36" t="s">
        <v>30</v>
      </c>
      <c r="B164" t="s">
        <v>6</v>
      </c>
      <c r="C164" s="3">
        <v>86865.66</v>
      </c>
    </row>
    <row r="165" spans="1:3" x14ac:dyDescent="0.25">
      <c r="A165" s="37" t="s">
        <v>6</v>
      </c>
      <c r="B165" t="s">
        <v>3</v>
      </c>
      <c r="C165" s="3">
        <v>224000</v>
      </c>
    </row>
    <row r="166" spans="1:3" x14ac:dyDescent="0.25">
      <c r="A166" s="37" t="s">
        <v>6</v>
      </c>
      <c r="B166" t="s">
        <v>13</v>
      </c>
      <c r="C166" s="3">
        <v>11917480</v>
      </c>
    </row>
    <row r="167" spans="1:3" x14ac:dyDescent="0.25">
      <c r="A167" s="37" t="s">
        <v>6</v>
      </c>
      <c r="B167" t="s">
        <v>14</v>
      </c>
      <c r="C167" s="3">
        <v>603206353.88</v>
      </c>
    </row>
    <row r="168" spans="1:3" x14ac:dyDescent="0.25">
      <c r="A168" s="37" t="s">
        <v>6</v>
      </c>
      <c r="B168" t="s">
        <v>4</v>
      </c>
      <c r="C168" s="3">
        <v>79096347.290000007</v>
      </c>
    </row>
    <row r="169" spans="1:3" x14ac:dyDescent="0.25">
      <c r="A169" s="37" t="s">
        <v>6</v>
      </c>
      <c r="B169" t="s">
        <v>15</v>
      </c>
      <c r="C169" s="3">
        <v>4941700</v>
      </c>
    </row>
    <row r="170" spans="1:3" x14ac:dyDescent="0.25">
      <c r="A170" s="37" t="s">
        <v>6</v>
      </c>
      <c r="B170" t="s">
        <v>5</v>
      </c>
      <c r="C170" s="3">
        <v>11611450</v>
      </c>
    </row>
    <row r="171" spans="1:3" x14ac:dyDescent="0.25">
      <c r="A171" s="37" t="s">
        <v>6</v>
      </c>
      <c r="B171" t="s">
        <v>16</v>
      </c>
      <c r="C171" s="3">
        <v>942941243</v>
      </c>
    </row>
    <row r="172" spans="1:3" x14ac:dyDescent="0.25">
      <c r="A172" s="37" t="s">
        <v>6</v>
      </c>
      <c r="B172" t="s">
        <v>24</v>
      </c>
      <c r="C172" s="3">
        <v>41453355</v>
      </c>
    </row>
    <row r="173" spans="1:3" x14ac:dyDescent="0.25">
      <c r="A173" s="37" t="s">
        <v>6</v>
      </c>
      <c r="B173" t="s">
        <v>25</v>
      </c>
      <c r="C173" s="3">
        <v>14231306.49</v>
      </c>
    </row>
    <row r="174" spans="1:3" x14ac:dyDescent="0.25">
      <c r="A174" s="37" t="s">
        <v>6</v>
      </c>
      <c r="B174" t="s">
        <v>6</v>
      </c>
      <c r="C174" s="3">
        <v>28168587.289999999</v>
      </c>
    </row>
    <row r="175" spans="1:3" x14ac:dyDescent="0.25">
      <c r="A175" s="37" t="s">
        <v>6</v>
      </c>
      <c r="B175" t="s">
        <v>32</v>
      </c>
      <c r="C175" s="3">
        <v>5977.27</v>
      </c>
    </row>
    <row r="176" spans="1:3" x14ac:dyDescent="0.25">
      <c r="A176" s="37" t="s">
        <v>6</v>
      </c>
      <c r="B176" t="s">
        <v>35</v>
      </c>
      <c r="C176" s="3">
        <v>6172768.8499999996</v>
      </c>
    </row>
    <row r="177" spans="1:3" x14ac:dyDescent="0.25">
      <c r="A177" s="37" t="s">
        <v>6</v>
      </c>
      <c r="B177" t="s">
        <v>36</v>
      </c>
      <c r="C177" s="3">
        <v>26968329.969999999</v>
      </c>
    </row>
    <row r="178" spans="1:3" x14ac:dyDescent="0.25">
      <c r="A178" s="37" t="s">
        <v>6</v>
      </c>
      <c r="B178" t="s">
        <v>47</v>
      </c>
      <c r="C178" s="3">
        <v>8120000</v>
      </c>
    </row>
    <row r="179" spans="1:3" x14ac:dyDescent="0.25">
      <c r="A179" s="37" t="s">
        <v>6</v>
      </c>
      <c r="B179" t="s">
        <v>7</v>
      </c>
      <c r="C179" s="3">
        <v>87169506</v>
      </c>
    </row>
    <row r="180" spans="1:3" x14ac:dyDescent="0.25">
      <c r="A180" s="37" t="s">
        <v>6</v>
      </c>
      <c r="B180" t="s">
        <v>48</v>
      </c>
      <c r="C180" s="3">
        <v>50613.96</v>
      </c>
    </row>
    <row r="181" spans="1:3" x14ac:dyDescent="0.25">
      <c r="A181" s="37" t="s">
        <v>6</v>
      </c>
      <c r="B181" t="s">
        <v>8</v>
      </c>
      <c r="C181" s="3">
        <v>8490395.5</v>
      </c>
    </row>
    <row r="182" spans="1:3" x14ac:dyDescent="0.25">
      <c r="A182" s="37" t="s">
        <v>6</v>
      </c>
      <c r="B182" t="s">
        <v>56</v>
      </c>
      <c r="C182" s="3">
        <v>24720436.780000001</v>
      </c>
    </row>
    <row r="183" spans="1:3" x14ac:dyDescent="0.25">
      <c r="A183" s="37" t="s">
        <v>6</v>
      </c>
      <c r="B183" t="s">
        <v>57</v>
      </c>
      <c r="C183" s="3">
        <v>84733954.709999993</v>
      </c>
    </row>
    <row r="184" spans="1:3" x14ac:dyDescent="0.25">
      <c r="A184" s="37" t="s">
        <v>6</v>
      </c>
      <c r="B184" t="s">
        <v>40</v>
      </c>
      <c r="C184" s="3">
        <v>56808050.07</v>
      </c>
    </row>
    <row r="185" spans="1:3" x14ac:dyDescent="0.25">
      <c r="A185" s="37" t="s">
        <v>6</v>
      </c>
      <c r="B185" t="s">
        <v>61</v>
      </c>
      <c r="C185" s="3">
        <v>177030.92</v>
      </c>
    </row>
    <row r="186" spans="1:3" x14ac:dyDescent="0.25">
      <c r="A186" s="37" t="s">
        <v>6</v>
      </c>
      <c r="B186" t="s">
        <v>62</v>
      </c>
      <c r="C186" s="3">
        <v>6600000</v>
      </c>
    </row>
    <row r="187" spans="1:3" x14ac:dyDescent="0.25">
      <c r="A187" s="37" t="s">
        <v>6</v>
      </c>
      <c r="B187" t="s">
        <v>65</v>
      </c>
      <c r="C187" s="3">
        <v>554001.01</v>
      </c>
    </row>
    <row r="188" spans="1:3" x14ac:dyDescent="0.25">
      <c r="A188" s="37" t="s">
        <v>6</v>
      </c>
      <c r="B188" t="s">
        <v>72</v>
      </c>
      <c r="C188" s="3">
        <v>54550</v>
      </c>
    </row>
    <row r="189" spans="1:3" x14ac:dyDescent="0.25">
      <c r="A189" s="37" t="s">
        <v>6</v>
      </c>
      <c r="B189" t="s">
        <v>73</v>
      </c>
      <c r="C189" s="3">
        <v>2816875.43</v>
      </c>
    </row>
    <row r="190" spans="1:3" x14ac:dyDescent="0.25">
      <c r="A190" s="37" t="s">
        <v>6</v>
      </c>
      <c r="B190" t="s">
        <v>75</v>
      </c>
      <c r="C190" s="3">
        <v>2457468.19</v>
      </c>
    </row>
    <row r="191" spans="1:3" x14ac:dyDescent="0.25">
      <c r="A191" s="37" t="s">
        <v>6</v>
      </c>
      <c r="B191" t="s">
        <v>79</v>
      </c>
      <c r="C191" s="3">
        <v>101818.18</v>
      </c>
    </row>
    <row r="192" spans="1:3" x14ac:dyDescent="0.25">
      <c r="A192" s="37" t="s">
        <v>6</v>
      </c>
      <c r="B192" t="s">
        <v>82</v>
      </c>
      <c r="C192" s="3">
        <v>11308240.800000001</v>
      </c>
    </row>
    <row r="193" spans="1:3" x14ac:dyDescent="0.25">
      <c r="A193" s="37" t="s">
        <v>6</v>
      </c>
      <c r="B193" t="s">
        <v>86</v>
      </c>
      <c r="C193" s="3">
        <v>44013.64</v>
      </c>
    </row>
    <row r="194" spans="1:3" x14ac:dyDescent="0.25">
      <c r="A194" s="37" t="s">
        <v>6</v>
      </c>
      <c r="B194" t="s">
        <v>88</v>
      </c>
      <c r="C194" s="3">
        <v>1058043</v>
      </c>
    </row>
    <row r="195" spans="1:3" x14ac:dyDescent="0.25">
      <c r="A195" s="37" t="s">
        <v>6</v>
      </c>
      <c r="B195" t="s">
        <v>90</v>
      </c>
      <c r="C195" s="3">
        <v>44077090.899999999</v>
      </c>
    </row>
    <row r="196" spans="1:3" x14ac:dyDescent="0.25">
      <c r="A196" s="37" t="s">
        <v>6</v>
      </c>
      <c r="B196" t="s">
        <v>91</v>
      </c>
      <c r="C196" s="3">
        <v>715000</v>
      </c>
    </row>
    <row r="197" spans="1:3" x14ac:dyDescent="0.25">
      <c r="A197" s="37" t="s">
        <v>6</v>
      </c>
      <c r="B197" t="s">
        <v>93</v>
      </c>
      <c r="C197" s="3">
        <v>18451017.949999999</v>
      </c>
    </row>
    <row r="198" spans="1:3" x14ac:dyDescent="0.25">
      <c r="A198" s="37" t="s">
        <v>6</v>
      </c>
      <c r="B198" t="s">
        <v>98</v>
      </c>
      <c r="C198" s="3">
        <v>1975000</v>
      </c>
    </row>
    <row r="199" spans="1:3" x14ac:dyDescent="0.25">
      <c r="A199" s="37" t="s">
        <v>6</v>
      </c>
      <c r="B199" t="s">
        <v>99</v>
      </c>
      <c r="C199" s="3">
        <v>13795383.52</v>
      </c>
    </row>
    <row r="200" spans="1:3" x14ac:dyDescent="0.25">
      <c r="A200" s="37" t="s">
        <v>6</v>
      </c>
      <c r="B200" t="s">
        <v>101</v>
      </c>
      <c r="C200" s="3">
        <v>2549018.9500000002</v>
      </c>
    </row>
    <row r="201" spans="1:3" x14ac:dyDescent="0.25">
      <c r="A201" s="37" t="s">
        <v>33</v>
      </c>
      <c r="B201" t="s">
        <v>27</v>
      </c>
      <c r="C201" s="3">
        <v>819361637.61000001</v>
      </c>
    </row>
    <row r="202" spans="1:3" x14ac:dyDescent="0.25">
      <c r="A202" s="37" t="s">
        <v>33</v>
      </c>
      <c r="B202" t="s">
        <v>104</v>
      </c>
      <c r="C202" s="3">
        <v>16969772.039999999</v>
      </c>
    </row>
    <row r="203" spans="1:3" x14ac:dyDescent="0.25">
      <c r="A203" s="37" t="s">
        <v>33</v>
      </c>
      <c r="B203" t="s">
        <v>105</v>
      </c>
      <c r="C203" s="3">
        <v>9058524.9600000009</v>
      </c>
    </row>
    <row r="204" spans="1:3" x14ac:dyDescent="0.25">
      <c r="A204" s="37" t="s">
        <v>34</v>
      </c>
      <c r="B204" t="s">
        <v>36</v>
      </c>
      <c r="C204" s="3">
        <v>13468587.039999999</v>
      </c>
    </row>
    <row r="205" spans="1:3" x14ac:dyDescent="0.25">
      <c r="A205" s="37" t="s">
        <v>17</v>
      </c>
      <c r="B205" t="s">
        <v>14</v>
      </c>
      <c r="C205" s="3">
        <v>3000</v>
      </c>
    </row>
    <row r="206" spans="1:3" x14ac:dyDescent="0.25">
      <c r="A206" s="37" t="s">
        <v>17</v>
      </c>
      <c r="B206" t="s">
        <v>4</v>
      </c>
      <c r="C206" s="3">
        <v>43000000</v>
      </c>
    </row>
    <row r="207" spans="1:3" x14ac:dyDescent="0.25">
      <c r="A207" s="37" t="s">
        <v>17</v>
      </c>
      <c r="B207" t="s">
        <v>6</v>
      </c>
      <c r="C207" s="3">
        <v>930051</v>
      </c>
    </row>
    <row r="208" spans="1:3" x14ac:dyDescent="0.25">
      <c r="A208" s="37" t="s">
        <v>17</v>
      </c>
      <c r="B208" t="s">
        <v>35</v>
      </c>
      <c r="C208" s="3">
        <v>1682270.91</v>
      </c>
    </row>
    <row r="209" spans="1:3" x14ac:dyDescent="0.25">
      <c r="A209" s="37" t="s">
        <v>17</v>
      </c>
      <c r="B209" t="s">
        <v>45</v>
      </c>
      <c r="C209" s="3">
        <v>8670072.7300000004</v>
      </c>
    </row>
    <row r="210" spans="1:3" x14ac:dyDescent="0.25">
      <c r="A210" s="37" t="s">
        <v>17</v>
      </c>
      <c r="B210" t="s">
        <v>46</v>
      </c>
      <c r="C210" s="3">
        <v>11090909.09</v>
      </c>
    </row>
    <row r="211" spans="1:3" x14ac:dyDescent="0.25">
      <c r="A211" s="37" t="s">
        <v>17</v>
      </c>
      <c r="B211" t="s">
        <v>48</v>
      </c>
      <c r="C211" s="3">
        <v>526878</v>
      </c>
    </row>
    <row r="212" spans="1:3" x14ac:dyDescent="0.25">
      <c r="A212" s="37" t="s">
        <v>17</v>
      </c>
      <c r="B212" t="s">
        <v>80</v>
      </c>
      <c r="C212" s="3">
        <v>439909.09</v>
      </c>
    </row>
    <row r="213" spans="1:3" x14ac:dyDescent="0.25">
      <c r="A213" s="37" t="s">
        <v>17</v>
      </c>
      <c r="B213" t="s">
        <v>90</v>
      </c>
      <c r="C213" s="3">
        <v>1681818.18</v>
      </c>
    </row>
    <row r="214" spans="1:3" x14ac:dyDescent="0.25">
      <c r="A214" s="37" t="s">
        <v>32</v>
      </c>
      <c r="B214" t="s">
        <v>6</v>
      </c>
      <c r="C214" s="3">
        <v>5972.47</v>
      </c>
    </row>
    <row r="215" spans="1:3" x14ac:dyDescent="0.25">
      <c r="A215" s="37" t="s">
        <v>32</v>
      </c>
      <c r="B215" t="s">
        <v>32</v>
      </c>
      <c r="C215" s="3">
        <v>0.91</v>
      </c>
    </row>
    <row r="216" spans="1:3" x14ac:dyDescent="0.25">
      <c r="A216" s="37" t="s">
        <v>32</v>
      </c>
      <c r="B216" t="s">
        <v>35</v>
      </c>
      <c r="C216" s="3">
        <v>4588864.55</v>
      </c>
    </row>
    <row r="217" spans="1:3" x14ac:dyDescent="0.25">
      <c r="A217" s="37" t="s">
        <v>32</v>
      </c>
      <c r="B217" t="s">
        <v>44</v>
      </c>
      <c r="C217" s="3">
        <v>3000000</v>
      </c>
    </row>
    <row r="218" spans="1:3" x14ac:dyDescent="0.25">
      <c r="A218" s="37" t="s">
        <v>32</v>
      </c>
      <c r="B218" t="s">
        <v>90</v>
      </c>
      <c r="C218" s="3">
        <v>42727272.719999999</v>
      </c>
    </row>
    <row r="219" spans="1:3" x14ac:dyDescent="0.25">
      <c r="A219" s="37" t="s">
        <v>32</v>
      </c>
      <c r="B219" t="s">
        <v>93</v>
      </c>
      <c r="C219" s="3">
        <v>383862.73</v>
      </c>
    </row>
    <row r="220" spans="1:3" x14ac:dyDescent="0.25">
      <c r="A220" s="37" t="s">
        <v>32</v>
      </c>
      <c r="B220" t="s">
        <v>101</v>
      </c>
      <c r="C220" s="3">
        <v>250000</v>
      </c>
    </row>
    <row r="221" spans="1:3" x14ac:dyDescent="0.25">
      <c r="A221" s="37" t="s">
        <v>35</v>
      </c>
      <c r="B221" t="s">
        <v>7</v>
      </c>
      <c r="C221" s="3">
        <v>1194876.3500000001</v>
      </c>
    </row>
    <row r="222" spans="1:3" x14ac:dyDescent="0.25">
      <c r="A222" s="37" t="s">
        <v>35</v>
      </c>
      <c r="B222" t="s">
        <v>8</v>
      </c>
      <c r="C222" s="3">
        <v>242529905.90000001</v>
      </c>
    </row>
    <row r="223" spans="1:3" x14ac:dyDescent="0.25">
      <c r="A223" s="37" t="s">
        <v>18</v>
      </c>
      <c r="B223" t="s">
        <v>14</v>
      </c>
      <c r="C223" s="3">
        <v>325566</v>
      </c>
    </row>
    <row r="224" spans="1:3" x14ac:dyDescent="0.25">
      <c r="A224" s="37" t="s">
        <v>38</v>
      </c>
      <c r="B224" t="s">
        <v>51</v>
      </c>
      <c r="C224" s="3">
        <v>8932065.2200000007</v>
      </c>
    </row>
    <row r="225" spans="1:3" x14ac:dyDescent="0.25">
      <c r="A225" s="37" t="s">
        <v>19</v>
      </c>
      <c r="B225" t="s">
        <v>14</v>
      </c>
      <c r="C225" s="3">
        <v>1973256.76</v>
      </c>
    </row>
    <row r="226" spans="1:3" x14ac:dyDescent="0.25">
      <c r="A226" s="37" t="s">
        <v>19</v>
      </c>
      <c r="B226" t="s">
        <v>4</v>
      </c>
      <c r="C226" s="3">
        <v>2704908.45</v>
      </c>
    </row>
    <row r="227" spans="1:3" x14ac:dyDescent="0.25">
      <c r="A227" s="37" t="s">
        <v>19</v>
      </c>
      <c r="B227" t="s">
        <v>15</v>
      </c>
      <c r="C227" s="3">
        <v>1578000</v>
      </c>
    </row>
    <row r="228" spans="1:3" x14ac:dyDescent="0.25">
      <c r="A228" s="37" t="s">
        <v>19</v>
      </c>
      <c r="B228" t="s">
        <v>16</v>
      </c>
      <c r="C228" s="3">
        <v>100000</v>
      </c>
    </row>
    <row r="229" spans="1:3" x14ac:dyDescent="0.25">
      <c r="A229" s="37" t="s">
        <v>19</v>
      </c>
      <c r="B229" t="s">
        <v>6</v>
      </c>
      <c r="C229" s="3">
        <v>0.01</v>
      </c>
    </row>
    <row r="230" spans="1:3" x14ac:dyDescent="0.25">
      <c r="A230" s="37" t="s">
        <v>19</v>
      </c>
      <c r="B230" t="s">
        <v>35</v>
      </c>
      <c r="C230" s="3">
        <v>1199820.76</v>
      </c>
    </row>
    <row r="231" spans="1:3" x14ac:dyDescent="0.25">
      <c r="A231" s="37" t="s">
        <v>19</v>
      </c>
      <c r="B231" t="s">
        <v>19</v>
      </c>
      <c r="C231" s="3">
        <v>48345.01</v>
      </c>
    </row>
    <row r="232" spans="1:3" x14ac:dyDescent="0.25">
      <c r="A232" s="37" t="s">
        <v>19</v>
      </c>
      <c r="B232" t="s">
        <v>41</v>
      </c>
      <c r="C232" s="3">
        <v>1021823.16</v>
      </c>
    </row>
    <row r="233" spans="1:3" x14ac:dyDescent="0.25">
      <c r="A233" s="37" t="s">
        <v>19</v>
      </c>
      <c r="B233" t="s">
        <v>7</v>
      </c>
      <c r="C233" s="3">
        <v>30113</v>
      </c>
    </row>
    <row r="234" spans="1:3" x14ac:dyDescent="0.25">
      <c r="A234" s="37" t="s">
        <v>19</v>
      </c>
      <c r="B234" t="s">
        <v>48</v>
      </c>
      <c r="C234" s="3">
        <v>0.02</v>
      </c>
    </row>
    <row r="235" spans="1:3" x14ac:dyDescent="0.25">
      <c r="A235" s="37" t="s">
        <v>19</v>
      </c>
      <c r="B235" t="s">
        <v>10</v>
      </c>
      <c r="C235" s="3">
        <v>899440.52</v>
      </c>
    </row>
    <row r="236" spans="1:3" x14ac:dyDescent="0.25">
      <c r="A236" s="37" t="s">
        <v>19</v>
      </c>
      <c r="B236" t="s">
        <v>57</v>
      </c>
      <c r="C236" s="3">
        <v>11741390.02</v>
      </c>
    </row>
    <row r="237" spans="1:3" x14ac:dyDescent="0.25">
      <c r="A237" s="37" t="s">
        <v>19</v>
      </c>
      <c r="B237" t="s">
        <v>40</v>
      </c>
      <c r="C237" s="3">
        <v>58060048.939999998</v>
      </c>
    </row>
    <row r="238" spans="1:3" x14ac:dyDescent="0.25">
      <c r="A238" s="37" t="s">
        <v>19</v>
      </c>
      <c r="B238" t="s">
        <v>59</v>
      </c>
      <c r="C238" s="3">
        <v>2875316.17</v>
      </c>
    </row>
    <row r="239" spans="1:3" x14ac:dyDescent="0.25">
      <c r="A239" s="37" t="s">
        <v>19</v>
      </c>
      <c r="B239" t="s">
        <v>61</v>
      </c>
      <c r="C239" s="3">
        <v>95272.72</v>
      </c>
    </row>
    <row r="240" spans="1:3" x14ac:dyDescent="0.25">
      <c r="A240" s="37" t="s">
        <v>19</v>
      </c>
      <c r="B240" t="s">
        <v>73</v>
      </c>
      <c r="C240" s="3">
        <v>743531.83</v>
      </c>
    </row>
    <row r="241" spans="1:3" x14ac:dyDescent="0.25">
      <c r="A241" s="37" t="s">
        <v>19</v>
      </c>
      <c r="B241" t="s">
        <v>75</v>
      </c>
      <c r="C241" s="3">
        <v>1178819.27</v>
      </c>
    </row>
    <row r="242" spans="1:3" x14ac:dyDescent="0.25">
      <c r="A242" s="37" t="s">
        <v>19</v>
      </c>
      <c r="B242" t="s">
        <v>77</v>
      </c>
      <c r="C242" s="3">
        <v>11996257.779999999</v>
      </c>
    </row>
    <row r="243" spans="1:3" x14ac:dyDescent="0.25">
      <c r="A243" s="37" t="s">
        <v>19</v>
      </c>
      <c r="B243" t="s">
        <v>80</v>
      </c>
      <c r="C243" s="3">
        <v>930363.64</v>
      </c>
    </row>
    <row r="244" spans="1:3" x14ac:dyDescent="0.25">
      <c r="A244" s="37" t="s">
        <v>19</v>
      </c>
      <c r="B244" t="s">
        <v>86</v>
      </c>
      <c r="C244" s="3">
        <v>22727.27</v>
      </c>
    </row>
    <row r="245" spans="1:3" x14ac:dyDescent="0.25">
      <c r="A245" s="37" t="s">
        <v>19</v>
      </c>
      <c r="B245" t="s">
        <v>92</v>
      </c>
      <c r="C245" s="3">
        <v>57080</v>
      </c>
    </row>
    <row r="246" spans="1:3" x14ac:dyDescent="0.25">
      <c r="A246" s="37" t="s">
        <v>19</v>
      </c>
      <c r="B246" t="s">
        <v>93</v>
      </c>
      <c r="C246" s="3">
        <v>45454.55</v>
      </c>
    </row>
    <row r="247" spans="1:3" x14ac:dyDescent="0.25">
      <c r="A247" s="37" t="s">
        <v>19</v>
      </c>
      <c r="B247" t="s">
        <v>94</v>
      </c>
      <c r="C247" s="3">
        <v>172545.45</v>
      </c>
    </row>
    <row r="248" spans="1:3" x14ac:dyDescent="0.25">
      <c r="A248" s="37" t="s">
        <v>19</v>
      </c>
      <c r="B248" t="s">
        <v>101</v>
      </c>
      <c r="C248" s="3">
        <v>720692.73</v>
      </c>
    </row>
    <row r="249" spans="1:3" x14ac:dyDescent="0.25">
      <c r="A249" s="37" t="s">
        <v>41</v>
      </c>
      <c r="B249" t="s">
        <v>48</v>
      </c>
      <c r="C249" s="3">
        <v>185015624.22999999</v>
      </c>
    </row>
    <row r="250" spans="1:3" x14ac:dyDescent="0.25">
      <c r="A250" s="37" t="s">
        <v>41</v>
      </c>
      <c r="B250" t="s">
        <v>58</v>
      </c>
      <c r="C250" s="3">
        <v>90738293.530000001</v>
      </c>
    </row>
    <row r="251" spans="1:3" x14ac:dyDescent="0.25">
      <c r="A251" s="38" t="s">
        <v>42</v>
      </c>
      <c r="B251" t="s">
        <v>42</v>
      </c>
      <c r="C251" s="3">
        <v>1723421.96</v>
      </c>
    </row>
    <row r="252" spans="1:3" x14ac:dyDescent="0.25">
      <c r="A252" s="38" t="s">
        <v>42</v>
      </c>
      <c r="B252" t="s">
        <v>44</v>
      </c>
      <c r="C252" s="3">
        <v>18097726.23</v>
      </c>
    </row>
    <row r="253" spans="1:3" x14ac:dyDescent="0.25">
      <c r="A253" s="38" t="s">
        <v>42</v>
      </c>
      <c r="B253" t="s">
        <v>7</v>
      </c>
      <c r="C253" s="3">
        <v>12397763.65</v>
      </c>
    </row>
    <row r="254" spans="1:3" x14ac:dyDescent="0.25">
      <c r="A254" s="38" t="s">
        <v>42</v>
      </c>
      <c r="B254" t="s">
        <v>40</v>
      </c>
      <c r="C254" s="3">
        <v>2298381215.9099998</v>
      </c>
    </row>
    <row r="255" spans="1:3" x14ac:dyDescent="0.25">
      <c r="A255" s="38" t="s">
        <v>42</v>
      </c>
      <c r="B255" t="s">
        <v>43</v>
      </c>
      <c r="C255" s="3">
        <v>196051177.83000001</v>
      </c>
    </row>
    <row r="256" spans="1:3" x14ac:dyDescent="0.25">
      <c r="A256" s="38" t="s">
        <v>42</v>
      </c>
      <c r="B256" t="s">
        <v>76</v>
      </c>
      <c r="C256" s="3">
        <v>2705440.95</v>
      </c>
    </row>
    <row r="257" spans="1:3" x14ac:dyDescent="0.25">
      <c r="A257" s="38" t="s">
        <v>42</v>
      </c>
      <c r="B257" t="s">
        <v>82</v>
      </c>
      <c r="C257" s="3">
        <v>1072909.3500000001</v>
      </c>
    </row>
    <row r="258" spans="1:3" x14ac:dyDescent="0.25">
      <c r="A258" s="38" t="s">
        <v>42</v>
      </c>
      <c r="B258" t="s">
        <v>95</v>
      </c>
      <c r="C258" s="3">
        <v>624646.87</v>
      </c>
    </row>
    <row r="259" spans="1:3" x14ac:dyDescent="0.25">
      <c r="A259" s="38" t="s">
        <v>42</v>
      </c>
      <c r="B259" t="s">
        <v>99</v>
      </c>
      <c r="C259" s="3">
        <v>2828071.23</v>
      </c>
    </row>
    <row r="260" spans="1:3" x14ac:dyDescent="0.25">
      <c r="A260" s="38" t="s">
        <v>42</v>
      </c>
      <c r="B260" t="s">
        <v>101</v>
      </c>
      <c r="C260" s="3">
        <v>133825987.51000001</v>
      </c>
    </row>
    <row r="261" spans="1:3" x14ac:dyDescent="0.25">
      <c r="A261" s="38" t="s">
        <v>42</v>
      </c>
      <c r="B261" t="s">
        <v>102</v>
      </c>
      <c r="C261" s="3">
        <v>19128004.539999999</v>
      </c>
    </row>
    <row r="262" spans="1:3" x14ac:dyDescent="0.25">
      <c r="A262" s="39" t="s">
        <v>36</v>
      </c>
      <c r="B262" t="s">
        <v>35</v>
      </c>
      <c r="C262" s="3">
        <v>101005414.58</v>
      </c>
    </row>
    <row r="263" spans="1:3" x14ac:dyDescent="0.25">
      <c r="A263" s="39" t="s">
        <v>36</v>
      </c>
      <c r="B263" t="s">
        <v>42</v>
      </c>
      <c r="C263" s="3">
        <v>1070888421.28</v>
      </c>
    </row>
    <row r="264" spans="1:3" x14ac:dyDescent="0.25">
      <c r="A264" s="39" t="s">
        <v>36</v>
      </c>
      <c r="B264" t="s">
        <v>46</v>
      </c>
      <c r="C264" s="3">
        <v>13956836.41</v>
      </c>
    </row>
    <row r="265" spans="1:3" x14ac:dyDescent="0.25">
      <c r="A265" s="39" t="s">
        <v>37</v>
      </c>
      <c r="B265" t="s">
        <v>35</v>
      </c>
      <c r="C265" s="3">
        <v>65974812.009999998</v>
      </c>
    </row>
    <row r="266" spans="1:3" x14ac:dyDescent="0.25">
      <c r="A266" s="39" t="s">
        <v>37</v>
      </c>
      <c r="B266" t="s">
        <v>42</v>
      </c>
      <c r="C266" s="3">
        <v>667588508.75</v>
      </c>
    </row>
    <row r="267" spans="1:3" x14ac:dyDescent="0.25">
      <c r="A267" s="40" t="s">
        <v>68</v>
      </c>
      <c r="B267" t="s">
        <v>67</v>
      </c>
      <c r="C267" s="3">
        <v>3291552.3</v>
      </c>
    </row>
    <row r="268" spans="1:3" x14ac:dyDescent="0.25">
      <c r="A268" s="40" t="s">
        <v>69</v>
      </c>
      <c r="B268" t="s">
        <v>67</v>
      </c>
      <c r="C268" s="3">
        <v>3703039.41</v>
      </c>
    </row>
    <row r="269" spans="1:3" x14ac:dyDescent="0.25">
      <c r="A269" s="40" t="s">
        <v>70</v>
      </c>
      <c r="B269" t="s">
        <v>67</v>
      </c>
      <c r="C269" s="3">
        <v>1509371.97</v>
      </c>
    </row>
    <row r="270" spans="1:3" x14ac:dyDescent="0.25">
      <c r="A270" s="40" t="s">
        <v>71</v>
      </c>
      <c r="B270" t="s">
        <v>67</v>
      </c>
      <c r="C270" s="3">
        <v>21742301.32</v>
      </c>
    </row>
    <row r="271" spans="1:3" x14ac:dyDescent="0.25">
      <c r="A271" s="41" t="s">
        <v>47</v>
      </c>
      <c r="B271" t="s">
        <v>67</v>
      </c>
      <c r="C271" s="3">
        <v>7937585.0199999996</v>
      </c>
    </row>
    <row r="272" spans="1:3" x14ac:dyDescent="0.25">
      <c r="A272" s="42" t="s">
        <v>7</v>
      </c>
      <c r="B272" t="s">
        <v>3</v>
      </c>
      <c r="C272" s="3">
        <v>7364500</v>
      </c>
    </row>
    <row r="273" spans="1:3" x14ac:dyDescent="0.25">
      <c r="A273" s="42" t="s">
        <v>7</v>
      </c>
      <c r="B273" t="s">
        <v>13</v>
      </c>
      <c r="C273" s="3">
        <v>14485160</v>
      </c>
    </row>
    <row r="274" spans="1:3" x14ac:dyDescent="0.25">
      <c r="A274" s="42" t="s">
        <v>7</v>
      </c>
      <c r="B274" t="s">
        <v>14</v>
      </c>
      <c r="C274" s="3">
        <v>11111500</v>
      </c>
    </row>
    <row r="275" spans="1:3" x14ac:dyDescent="0.25">
      <c r="A275" s="42" t="s">
        <v>7</v>
      </c>
      <c r="B275" t="s">
        <v>4</v>
      </c>
      <c r="C275" s="3">
        <v>387566407</v>
      </c>
    </row>
    <row r="276" spans="1:3" x14ac:dyDescent="0.25">
      <c r="A276" s="42" t="s">
        <v>7</v>
      </c>
      <c r="B276" t="s">
        <v>15</v>
      </c>
      <c r="C276" s="3">
        <v>57374165</v>
      </c>
    </row>
    <row r="277" spans="1:3" x14ac:dyDescent="0.25">
      <c r="A277" s="42" t="s">
        <v>7</v>
      </c>
      <c r="B277" t="s">
        <v>12</v>
      </c>
      <c r="C277" s="3">
        <v>4650000</v>
      </c>
    </row>
    <row r="278" spans="1:3" x14ac:dyDescent="0.25">
      <c r="A278" s="42" t="s">
        <v>7</v>
      </c>
      <c r="B278" t="s">
        <v>16</v>
      </c>
      <c r="C278" s="3">
        <v>5782880</v>
      </c>
    </row>
    <row r="279" spans="1:3" x14ac:dyDescent="0.25">
      <c r="A279" s="42" t="s">
        <v>7</v>
      </c>
      <c r="B279" t="s">
        <v>25</v>
      </c>
      <c r="C279" s="3">
        <v>457168982.02999997</v>
      </c>
    </row>
    <row r="280" spans="1:3" x14ac:dyDescent="0.25">
      <c r="A280" s="42" t="s">
        <v>7</v>
      </c>
      <c r="B280" t="s">
        <v>35</v>
      </c>
      <c r="C280" s="3">
        <v>6202252.6399999997</v>
      </c>
    </row>
    <row r="281" spans="1:3" x14ac:dyDescent="0.25">
      <c r="A281" s="42" t="s">
        <v>7</v>
      </c>
      <c r="B281" t="s">
        <v>42</v>
      </c>
      <c r="C281" s="3">
        <v>276757954.54000002</v>
      </c>
    </row>
    <row r="282" spans="1:3" x14ac:dyDescent="0.25">
      <c r="A282" s="42" t="s">
        <v>7</v>
      </c>
      <c r="B282" t="s">
        <v>36</v>
      </c>
      <c r="C282" s="3">
        <v>140818647.27000001</v>
      </c>
    </row>
    <row r="283" spans="1:3" x14ac:dyDescent="0.25">
      <c r="A283" s="42" t="s">
        <v>7</v>
      </c>
      <c r="B283" t="s">
        <v>37</v>
      </c>
      <c r="C283" s="3">
        <v>102857481.97</v>
      </c>
    </row>
    <row r="284" spans="1:3" x14ac:dyDescent="0.25">
      <c r="A284" s="42" t="s">
        <v>7</v>
      </c>
      <c r="B284" t="s">
        <v>47</v>
      </c>
      <c r="C284" s="3">
        <v>4680000</v>
      </c>
    </row>
    <row r="285" spans="1:3" x14ac:dyDescent="0.25">
      <c r="A285" s="42" t="s">
        <v>7</v>
      </c>
      <c r="B285" t="s">
        <v>7</v>
      </c>
      <c r="C285" s="3">
        <v>51788330</v>
      </c>
    </row>
    <row r="286" spans="1:3" x14ac:dyDescent="0.25">
      <c r="A286" s="42" t="s">
        <v>7</v>
      </c>
      <c r="B286" t="s">
        <v>8</v>
      </c>
      <c r="C286" s="3">
        <v>552559.92999999993</v>
      </c>
    </row>
    <row r="287" spans="1:3" x14ac:dyDescent="0.25">
      <c r="A287" s="42" t="s">
        <v>7</v>
      </c>
      <c r="B287" t="s">
        <v>57</v>
      </c>
      <c r="C287" s="3">
        <v>2055301.36</v>
      </c>
    </row>
    <row r="288" spans="1:3" x14ac:dyDescent="0.25">
      <c r="A288" s="42" t="s">
        <v>7</v>
      </c>
      <c r="B288" t="s">
        <v>59</v>
      </c>
      <c r="C288" s="3">
        <v>140000</v>
      </c>
    </row>
    <row r="289" spans="1:3" x14ac:dyDescent="0.25">
      <c r="A289" s="42" t="s">
        <v>7</v>
      </c>
      <c r="B289" t="s">
        <v>77</v>
      </c>
      <c r="C289" s="3">
        <v>90677.73000000001</v>
      </c>
    </row>
    <row r="290" spans="1:3" x14ac:dyDescent="0.25">
      <c r="A290" s="42" t="s">
        <v>7</v>
      </c>
      <c r="B290" t="s">
        <v>93</v>
      </c>
      <c r="C290" s="3">
        <v>37909.089999999997</v>
      </c>
    </row>
    <row r="291" spans="1:3" x14ac:dyDescent="0.25">
      <c r="A291" s="42" t="s">
        <v>7</v>
      </c>
      <c r="B291" t="s">
        <v>94</v>
      </c>
      <c r="C291" s="3">
        <v>120000</v>
      </c>
    </row>
    <row r="292" spans="1:3" x14ac:dyDescent="0.25">
      <c r="A292" s="42" t="s">
        <v>7</v>
      </c>
      <c r="B292" t="s">
        <v>101</v>
      </c>
      <c r="C292" s="3">
        <v>30000</v>
      </c>
    </row>
    <row r="293" spans="1:3" x14ac:dyDescent="0.25">
      <c r="A293" s="42" t="s">
        <v>27</v>
      </c>
      <c r="B293" t="s">
        <v>25</v>
      </c>
      <c r="C293" s="3">
        <v>105396092.25</v>
      </c>
    </row>
    <row r="294" spans="1:3" x14ac:dyDescent="0.25">
      <c r="A294" s="42" t="s">
        <v>27</v>
      </c>
      <c r="B294" t="s">
        <v>36</v>
      </c>
      <c r="C294" s="3">
        <v>1004115058.62</v>
      </c>
    </row>
    <row r="295" spans="1:3" x14ac:dyDescent="0.25">
      <c r="A295" s="42" t="s">
        <v>27</v>
      </c>
      <c r="B295" t="s">
        <v>37</v>
      </c>
      <c r="C295" s="3">
        <v>630705838.78999996</v>
      </c>
    </row>
    <row r="296" spans="1:3" x14ac:dyDescent="0.25">
      <c r="A296" s="42" t="s">
        <v>27</v>
      </c>
      <c r="B296" t="s">
        <v>27</v>
      </c>
      <c r="C296" s="3">
        <v>35089.47</v>
      </c>
    </row>
    <row r="297" spans="1:3" x14ac:dyDescent="0.25">
      <c r="A297" s="42" t="s">
        <v>27</v>
      </c>
      <c r="B297" t="s">
        <v>104</v>
      </c>
      <c r="C297" s="3">
        <v>48700.94</v>
      </c>
    </row>
    <row r="298" spans="1:3" x14ac:dyDescent="0.25">
      <c r="A298" s="42" t="s">
        <v>27</v>
      </c>
      <c r="B298" t="s">
        <v>105</v>
      </c>
      <c r="C298" s="3">
        <v>5573349.5699999994</v>
      </c>
    </row>
    <row r="299" spans="1:3" x14ac:dyDescent="0.25">
      <c r="A299" s="42" t="s">
        <v>48</v>
      </c>
      <c r="B299" t="s">
        <v>58</v>
      </c>
      <c r="C299" s="3">
        <v>496244654.31999999</v>
      </c>
    </row>
    <row r="300" spans="1:3" x14ac:dyDescent="0.25">
      <c r="A300" s="42" t="s">
        <v>51</v>
      </c>
      <c r="B300" t="s">
        <v>49</v>
      </c>
      <c r="C300" s="3">
        <v>9695.02</v>
      </c>
    </row>
    <row r="301" spans="1:3" x14ac:dyDescent="0.25">
      <c r="A301" s="42" t="s">
        <v>51</v>
      </c>
      <c r="B301" t="s">
        <v>39</v>
      </c>
      <c r="C301" s="3">
        <v>21056814.190000001</v>
      </c>
    </row>
    <row r="302" spans="1:3" x14ac:dyDescent="0.25">
      <c r="A302" s="42" t="s">
        <v>49</v>
      </c>
      <c r="B302" t="s">
        <v>48</v>
      </c>
      <c r="C302" s="3">
        <v>34823682.670000002</v>
      </c>
    </row>
    <row r="303" spans="1:3" x14ac:dyDescent="0.25">
      <c r="A303" s="42" t="s">
        <v>49</v>
      </c>
      <c r="B303" t="s">
        <v>58</v>
      </c>
      <c r="C303" s="3">
        <v>1088548.19</v>
      </c>
    </row>
    <row r="304" spans="1:3" x14ac:dyDescent="0.25">
      <c r="A304" s="42" t="s">
        <v>49</v>
      </c>
      <c r="B304" t="s">
        <v>59</v>
      </c>
      <c r="C304" s="3">
        <v>14587963.77</v>
      </c>
    </row>
    <row r="305" spans="1:3" x14ac:dyDescent="0.25">
      <c r="A305" s="42" t="s">
        <v>50</v>
      </c>
      <c r="B305" t="s">
        <v>48</v>
      </c>
      <c r="C305" s="3">
        <v>48365389.840000004</v>
      </c>
    </row>
    <row r="306" spans="1:3" x14ac:dyDescent="0.25">
      <c r="A306" s="42" t="s">
        <v>50</v>
      </c>
      <c r="B306" t="s">
        <v>58</v>
      </c>
      <c r="C306" s="3">
        <v>40681899.520000003</v>
      </c>
    </row>
    <row r="307" spans="1:3" x14ac:dyDescent="0.25">
      <c r="A307" s="42" t="s">
        <v>50</v>
      </c>
      <c r="B307" t="s">
        <v>59</v>
      </c>
      <c r="C307" s="3">
        <v>62347227.75</v>
      </c>
    </row>
    <row r="308" spans="1:3" x14ac:dyDescent="0.25">
      <c r="A308" s="42" t="s">
        <v>8</v>
      </c>
      <c r="B308" t="s">
        <v>3</v>
      </c>
      <c r="C308" s="3">
        <v>80912641.629999995</v>
      </c>
    </row>
    <row r="309" spans="1:3" x14ac:dyDescent="0.25">
      <c r="A309" s="42" t="s">
        <v>8</v>
      </c>
      <c r="B309" t="s">
        <v>11</v>
      </c>
      <c r="C309" s="3">
        <v>55737696.170000002</v>
      </c>
    </row>
    <row r="310" spans="1:3" x14ac:dyDescent="0.25">
      <c r="A310" s="42" t="s">
        <v>8</v>
      </c>
      <c r="B310" t="s">
        <v>6</v>
      </c>
      <c r="C310" s="3">
        <v>152059391.18000001</v>
      </c>
    </row>
    <row r="311" spans="1:3" x14ac:dyDescent="0.25">
      <c r="A311" s="42" t="s">
        <v>8</v>
      </c>
      <c r="B311" t="s">
        <v>19</v>
      </c>
      <c r="C311" s="3">
        <v>526358.92999999993</v>
      </c>
    </row>
    <row r="312" spans="1:3" x14ac:dyDescent="0.25">
      <c r="A312" s="42" t="s">
        <v>8</v>
      </c>
      <c r="B312" t="s">
        <v>7</v>
      </c>
      <c r="C312" s="3">
        <v>67116695.810000002</v>
      </c>
    </row>
    <row r="313" spans="1:3" x14ac:dyDescent="0.25">
      <c r="A313" s="42" t="s">
        <v>8</v>
      </c>
      <c r="B313" t="s">
        <v>21</v>
      </c>
      <c r="C313" s="3">
        <v>4670712.6100000003</v>
      </c>
    </row>
    <row r="314" spans="1:3" x14ac:dyDescent="0.25">
      <c r="A314" s="42" t="s">
        <v>20</v>
      </c>
      <c r="B314" t="s">
        <v>14</v>
      </c>
      <c r="C314" s="3">
        <v>57621110</v>
      </c>
    </row>
    <row r="315" spans="1:3" x14ac:dyDescent="0.25">
      <c r="A315" s="42" t="s">
        <v>9</v>
      </c>
      <c r="B315" t="s">
        <v>3</v>
      </c>
      <c r="C315" s="3">
        <v>25507894.510000002</v>
      </c>
    </row>
    <row r="316" spans="1:3" x14ac:dyDescent="0.25">
      <c r="A316" s="42" t="s">
        <v>9</v>
      </c>
      <c r="B316" t="s">
        <v>6</v>
      </c>
      <c r="C316" s="3">
        <v>1546285.41</v>
      </c>
    </row>
    <row r="317" spans="1:3" x14ac:dyDescent="0.25">
      <c r="A317" s="43" t="s">
        <v>52</v>
      </c>
      <c r="B317" t="s">
        <v>8</v>
      </c>
      <c r="C317" s="3">
        <v>46246568.240000002</v>
      </c>
    </row>
    <row r="318" spans="1:3" x14ac:dyDescent="0.25">
      <c r="A318" s="43" t="s">
        <v>52</v>
      </c>
      <c r="B318" t="s">
        <v>53</v>
      </c>
      <c r="C318" s="3">
        <v>358920100</v>
      </c>
    </row>
    <row r="319" spans="1:3" x14ac:dyDescent="0.25">
      <c r="A319" s="43" t="s">
        <v>52</v>
      </c>
      <c r="B319" t="s">
        <v>10</v>
      </c>
      <c r="C319" s="3">
        <v>421366295.91000003</v>
      </c>
    </row>
    <row r="320" spans="1:3" x14ac:dyDescent="0.25">
      <c r="A320" s="44" t="s">
        <v>21</v>
      </c>
      <c r="B320" t="s">
        <v>14</v>
      </c>
      <c r="C320" s="3">
        <v>238000000</v>
      </c>
    </row>
    <row r="321" spans="1:3" x14ac:dyDescent="0.25">
      <c r="A321" s="45" t="s">
        <v>54</v>
      </c>
      <c r="B321" t="s">
        <v>55</v>
      </c>
      <c r="C321" s="3">
        <v>80550177.989999995</v>
      </c>
    </row>
    <row r="322" spans="1:3" x14ac:dyDescent="0.25">
      <c r="A322" s="46" t="s">
        <v>10</v>
      </c>
      <c r="B322" t="s">
        <v>3</v>
      </c>
      <c r="C322" s="3">
        <v>853715447.35000002</v>
      </c>
    </row>
    <row r="323" spans="1:3" x14ac:dyDescent="0.25">
      <c r="A323" s="46" t="s">
        <v>10</v>
      </c>
      <c r="B323" t="s">
        <v>11</v>
      </c>
      <c r="C323" s="3">
        <v>559321626.83000004</v>
      </c>
    </row>
    <row r="324" spans="1:3" x14ac:dyDescent="0.25">
      <c r="A324" s="46" t="s">
        <v>10</v>
      </c>
      <c r="B324" t="s">
        <v>6</v>
      </c>
      <c r="C324" s="3">
        <v>1507919568.5699999</v>
      </c>
    </row>
    <row r="325" spans="1:3" x14ac:dyDescent="0.25">
      <c r="A325" s="46" t="s">
        <v>10</v>
      </c>
      <c r="B325" t="s">
        <v>19</v>
      </c>
      <c r="C325" s="3">
        <v>4466161.49</v>
      </c>
    </row>
    <row r="326" spans="1:3" x14ac:dyDescent="0.25">
      <c r="A326" s="46" t="s">
        <v>10</v>
      </c>
      <c r="B326" t="s">
        <v>7</v>
      </c>
      <c r="C326" s="3">
        <v>611950458.08000004</v>
      </c>
    </row>
    <row r="327" spans="1:3" x14ac:dyDescent="0.25">
      <c r="A327" s="46" t="s">
        <v>10</v>
      </c>
      <c r="B327" t="s">
        <v>9</v>
      </c>
      <c r="C327" s="3">
        <v>27054179.920000002</v>
      </c>
    </row>
    <row r="328" spans="1:3" x14ac:dyDescent="0.25">
      <c r="A328" s="46" t="s">
        <v>10</v>
      </c>
      <c r="B328" t="s">
        <v>21</v>
      </c>
      <c r="C328" s="3">
        <v>46707125.990000002</v>
      </c>
    </row>
    <row r="329" spans="1:3" x14ac:dyDescent="0.25">
      <c r="A329" s="46" t="s">
        <v>22</v>
      </c>
      <c r="B329" t="s">
        <v>14</v>
      </c>
      <c r="C329" s="3">
        <v>121126.25</v>
      </c>
    </row>
    <row r="330" spans="1:3" x14ac:dyDescent="0.25">
      <c r="A330" s="46" t="s">
        <v>22</v>
      </c>
      <c r="B330" t="s">
        <v>4</v>
      </c>
      <c r="C330" s="3">
        <v>163514.04999999999</v>
      </c>
    </row>
    <row r="331" spans="1:3" x14ac:dyDescent="0.25">
      <c r="A331" s="46" t="s">
        <v>22</v>
      </c>
      <c r="B331" t="s">
        <v>15</v>
      </c>
      <c r="C331" s="3">
        <v>42849.279999999999</v>
      </c>
    </row>
    <row r="332" spans="1:3" x14ac:dyDescent="0.25">
      <c r="A332" s="46" t="s">
        <v>22</v>
      </c>
      <c r="B332" t="s">
        <v>12</v>
      </c>
      <c r="C332" s="3">
        <v>24324.92</v>
      </c>
    </row>
    <row r="333" spans="1:3" x14ac:dyDescent="0.25">
      <c r="A333" s="46" t="s">
        <v>22</v>
      </c>
      <c r="B333" t="s">
        <v>16</v>
      </c>
      <c r="C333" s="3">
        <v>124901.51</v>
      </c>
    </row>
    <row r="334" spans="1:3" x14ac:dyDescent="0.25">
      <c r="A334" s="46" t="s">
        <v>22</v>
      </c>
      <c r="B334" t="s">
        <v>24</v>
      </c>
      <c r="C334" s="3">
        <v>10602.8</v>
      </c>
    </row>
    <row r="335" spans="1:3" x14ac:dyDescent="0.25">
      <c r="A335" s="46" t="s">
        <v>22</v>
      </c>
      <c r="B335" t="s">
        <v>25</v>
      </c>
      <c r="C335" s="3">
        <v>22272.97</v>
      </c>
    </row>
    <row r="336" spans="1:3" x14ac:dyDescent="0.25">
      <c r="A336" s="47" t="s">
        <v>56</v>
      </c>
      <c r="B336" t="s">
        <v>55</v>
      </c>
      <c r="C336" s="3">
        <v>24720436.780000001</v>
      </c>
    </row>
    <row r="337" spans="1:3" x14ac:dyDescent="0.25">
      <c r="A337" s="47" t="s">
        <v>57</v>
      </c>
      <c r="B337" t="s">
        <v>55</v>
      </c>
      <c r="C337" s="3">
        <v>104387875.17</v>
      </c>
    </row>
    <row r="338" spans="1:3" x14ac:dyDescent="0.25">
      <c r="A338" s="48" t="s">
        <v>40</v>
      </c>
      <c r="B338" t="s">
        <v>19</v>
      </c>
      <c r="C338" s="3">
        <v>102043847.29000001</v>
      </c>
    </row>
    <row r="339" spans="1:3" x14ac:dyDescent="0.25">
      <c r="A339" s="48" t="s">
        <v>40</v>
      </c>
      <c r="B339" t="s">
        <v>42</v>
      </c>
      <c r="C339" s="3">
        <v>116059127.44</v>
      </c>
    </row>
    <row r="340" spans="1:3" x14ac:dyDescent="0.25">
      <c r="A340" s="48" t="s">
        <v>40</v>
      </c>
      <c r="B340" t="s">
        <v>10</v>
      </c>
      <c r="C340" s="3">
        <v>114591745.22</v>
      </c>
    </row>
    <row r="341" spans="1:3" x14ac:dyDescent="0.25">
      <c r="A341" s="48" t="s">
        <v>40</v>
      </c>
      <c r="B341" t="s">
        <v>55</v>
      </c>
      <c r="C341" s="3">
        <v>2080554594.97</v>
      </c>
    </row>
    <row r="342" spans="1:3" x14ac:dyDescent="0.25">
      <c r="A342" s="48" t="s">
        <v>43</v>
      </c>
      <c r="B342" t="s">
        <v>42</v>
      </c>
      <c r="C342" s="3">
        <v>198820008.97</v>
      </c>
    </row>
    <row r="343" spans="1:3" x14ac:dyDescent="0.25">
      <c r="A343" s="48" t="s">
        <v>43</v>
      </c>
      <c r="B343" t="s">
        <v>55</v>
      </c>
      <c r="C343" s="3">
        <v>193364.79</v>
      </c>
    </row>
    <row r="344" spans="1:3" x14ac:dyDescent="0.25">
      <c r="A344" s="49" t="s">
        <v>58</v>
      </c>
      <c r="B344" t="s">
        <v>55</v>
      </c>
      <c r="C344" s="3">
        <v>628753395.55999994</v>
      </c>
    </row>
    <row r="345" spans="1:3" x14ac:dyDescent="0.25">
      <c r="A345" s="49" t="s">
        <v>59</v>
      </c>
      <c r="B345" t="s">
        <v>55</v>
      </c>
      <c r="C345" s="3">
        <v>80090507.689999998</v>
      </c>
    </row>
    <row r="346" spans="1:3" x14ac:dyDescent="0.25">
      <c r="A346" s="49" t="s">
        <v>60</v>
      </c>
      <c r="B346" t="s">
        <v>55</v>
      </c>
      <c r="C346" s="3">
        <v>60665.760000000002</v>
      </c>
    </row>
    <row r="347" spans="1:3" x14ac:dyDescent="0.25">
      <c r="A347" s="49" t="s">
        <v>61</v>
      </c>
      <c r="B347" t="s">
        <v>55</v>
      </c>
      <c r="C347" s="3">
        <v>12605771.199999999</v>
      </c>
    </row>
    <row r="348" spans="1:3" x14ac:dyDescent="0.25">
      <c r="A348" s="49" t="s">
        <v>62</v>
      </c>
      <c r="B348" t="s">
        <v>55</v>
      </c>
      <c r="C348" s="3">
        <v>19225122.719999999</v>
      </c>
    </row>
    <row r="349" spans="1:3" x14ac:dyDescent="0.25">
      <c r="A349" s="49" t="s">
        <v>63</v>
      </c>
      <c r="B349" t="s">
        <v>55</v>
      </c>
      <c r="C349" s="3">
        <v>1450000</v>
      </c>
    </row>
    <row r="350" spans="1:3" x14ac:dyDescent="0.25">
      <c r="A350" s="49" t="s">
        <v>64</v>
      </c>
      <c r="B350" t="s">
        <v>55</v>
      </c>
      <c r="C350" s="3">
        <v>27272.73</v>
      </c>
    </row>
    <row r="351" spans="1:3" x14ac:dyDescent="0.25">
      <c r="A351" s="49" t="s">
        <v>65</v>
      </c>
      <c r="B351" t="s">
        <v>55</v>
      </c>
      <c r="C351" s="3">
        <v>4717268.8999999994</v>
      </c>
    </row>
    <row r="352" spans="1:3" x14ac:dyDescent="0.25">
      <c r="A352" s="49" t="s">
        <v>66</v>
      </c>
      <c r="B352" t="s">
        <v>55</v>
      </c>
      <c r="C352" s="3">
        <v>2212318.17</v>
      </c>
    </row>
    <row r="353" spans="1:3" x14ac:dyDescent="0.25">
      <c r="A353" s="49" t="s">
        <v>67</v>
      </c>
      <c r="B353" t="s">
        <v>55</v>
      </c>
      <c r="C353" s="3">
        <v>38183850.020000003</v>
      </c>
    </row>
    <row r="354" spans="1:3" x14ac:dyDescent="0.25">
      <c r="A354" s="49" t="s">
        <v>72</v>
      </c>
      <c r="B354" t="s">
        <v>55</v>
      </c>
      <c r="C354" s="3">
        <v>497186.36</v>
      </c>
    </row>
    <row r="355" spans="1:3" x14ac:dyDescent="0.25">
      <c r="A355" s="49" t="s">
        <v>73</v>
      </c>
      <c r="B355" t="s">
        <v>55</v>
      </c>
      <c r="C355" s="3">
        <v>3718196.2</v>
      </c>
    </row>
    <row r="356" spans="1:3" x14ac:dyDescent="0.25">
      <c r="A356" s="49" t="s">
        <v>74</v>
      </c>
      <c r="B356" t="s">
        <v>55</v>
      </c>
      <c r="C356" s="3">
        <v>908818.17999999993</v>
      </c>
    </row>
    <row r="357" spans="1:3" x14ac:dyDescent="0.25">
      <c r="A357" s="49" t="s">
        <v>75</v>
      </c>
      <c r="B357" t="s">
        <v>55</v>
      </c>
      <c r="C357" s="3">
        <v>6382283.6799999997</v>
      </c>
    </row>
    <row r="358" spans="1:3" x14ac:dyDescent="0.25">
      <c r="A358" s="49" t="s">
        <v>76</v>
      </c>
      <c r="B358" t="s">
        <v>55</v>
      </c>
      <c r="C358" s="3">
        <v>2705440.95</v>
      </c>
    </row>
    <row r="359" spans="1:3" x14ac:dyDescent="0.25">
      <c r="A359" s="49" t="s">
        <v>77</v>
      </c>
      <c r="B359" t="s">
        <v>55</v>
      </c>
      <c r="C359" s="3">
        <v>12556071.869999999</v>
      </c>
    </row>
    <row r="360" spans="1:3" x14ac:dyDescent="0.25">
      <c r="A360" s="49" t="s">
        <v>78</v>
      </c>
      <c r="B360" t="s">
        <v>55</v>
      </c>
      <c r="C360" s="3">
        <v>74279896.75</v>
      </c>
    </row>
    <row r="361" spans="1:3" x14ac:dyDescent="0.25">
      <c r="A361" s="49" t="s">
        <v>79</v>
      </c>
      <c r="B361" t="s">
        <v>55</v>
      </c>
      <c r="C361" s="3">
        <v>7916781.8199999994</v>
      </c>
    </row>
    <row r="362" spans="1:3" x14ac:dyDescent="0.25">
      <c r="A362" s="49" t="s">
        <v>80</v>
      </c>
      <c r="B362" t="s">
        <v>55</v>
      </c>
      <c r="C362" s="3">
        <v>10022900</v>
      </c>
    </row>
    <row r="363" spans="1:3" x14ac:dyDescent="0.25">
      <c r="A363" s="49" t="s">
        <v>81</v>
      </c>
      <c r="B363" t="s">
        <v>55</v>
      </c>
      <c r="C363" s="3">
        <v>17261407.120000001</v>
      </c>
    </row>
    <row r="364" spans="1:3" x14ac:dyDescent="0.25">
      <c r="A364" s="49" t="s">
        <v>82</v>
      </c>
      <c r="B364" t="s">
        <v>55</v>
      </c>
      <c r="C364" s="3">
        <v>15833734.68</v>
      </c>
    </row>
    <row r="365" spans="1:3" x14ac:dyDescent="0.25">
      <c r="A365" s="49" t="s">
        <v>83</v>
      </c>
      <c r="B365" t="s">
        <v>55</v>
      </c>
      <c r="C365" s="3">
        <v>103500</v>
      </c>
    </row>
    <row r="366" spans="1:3" x14ac:dyDescent="0.25">
      <c r="A366" s="49" t="s">
        <v>84</v>
      </c>
      <c r="B366" t="s">
        <v>55</v>
      </c>
      <c r="C366" s="3">
        <v>325567</v>
      </c>
    </row>
    <row r="367" spans="1:3" x14ac:dyDescent="0.25">
      <c r="A367" s="50" t="s">
        <v>85</v>
      </c>
      <c r="B367" t="s">
        <v>55</v>
      </c>
      <c r="C367" s="3">
        <v>56191.12</v>
      </c>
    </row>
    <row r="368" spans="1:3" x14ac:dyDescent="0.25">
      <c r="A368" s="50" t="s">
        <v>86</v>
      </c>
      <c r="B368" t="s">
        <v>55</v>
      </c>
      <c r="C368" s="3">
        <v>4590458.13</v>
      </c>
    </row>
    <row r="369" spans="1:3" x14ac:dyDescent="0.25">
      <c r="A369" s="50" t="s">
        <v>87</v>
      </c>
      <c r="B369" t="s">
        <v>55</v>
      </c>
      <c r="C369" s="3">
        <v>1470000</v>
      </c>
    </row>
    <row r="370" spans="1:3" x14ac:dyDescent="0.25">
      <c r="A370" s="50" t="s">
        <v>88</v>
      </c>
      <c r="B370" t="s">
        <v>55</v>
      </c>
      <c r="C370" s="3">
        <v>2144975.6800000002</v>
      </c>
    </row>
    <row r="371" spans="1:3" x14ac:dyDescent="0.25">
      <c r="A371" s="50" t="s">
        <v>89</v>
      </c>
      <c r="B371" t="s">
        <v>55</v>
      </c>
      <c r="C371" s="3">
        <v>1084727.27</v>
      </c>
    </row>
    <row r="372" spans="1:3" x14ac:dyDescent="0.25">
      <c r="A372" s="50" t="s">
        <v>90</v>
      </c>
      <c r="B372" t="s">
        <v>55</v>
      </c>
      <c r="C372" s="3">
        <v>175145090.87</v>
      </c>
    </row>
    <row r="373" spans="1:3" x14ac:dyDescent="0.25">
      <c r="A373" s="50" t="s">
        <v>91</v>
      </c>
      <c r="B373" t="s">
        <v>55</v>
      </c>
      <c r="C373" s="3">
        <v>824090.9</v>
      </c>
    </row>
    <row r="374" spans="1:3" x14ac:dyDescent="0.25">
      <c r="A374" s="50" t="s">
        <v>92</v>
      </c>
      <c r="B374" t="s">
        <v>55</v>
      </c>
      <c r="C374" s="3">
        <v>57080</v>
      </c>
    </row>
    <row r="375" spans="1:3" x14ac:dyDescent="0.25">
      <c r="A375" s="50" t="s">
        <v>93</v>
      </c>
      <c r="B375" t="s">
        <v>55</v>
      </c>
      <c r="C375" s="3">
        <v>18918244.32</v>
      </c>
    </row>
    <row r="376" spans="1:3" x14ac:dyDescent="0.25">
      <c r="A376" s="50" t="s">
        <v>94</v>
      </c>
      <c r="B376" t="s">
        <v>55</v>
      </c>
      <c r="C376" s="3">
        <v>292545.45</v>
      </c>
    </row>
    <row r="377" spans="1:3" x14ac:dyDescent="0.25">
      <c r="A377" s="50" t="s">
        <v>95</v>
      </c>
      <c r="B377" t="s">
        <v>55</v>
      </c>
      <c r="C377" s="3">
        <v>7470465.0499999998</v>
      </c>
    </row>
    <row r="378" spans="1:3" x14ac:dyDescent="0.25">
      <c r="A378" s="50" t="s">
        <v>96</v>
      </c>
      <c r="B378" t="s">
        <v>55</v>
      </c>
      <c r="C378" s="3">
        <v>590000</v>
      </c>
    </row>
    <row r="379" spans="1:3" x14ac:dyDescent="0.25">
      <c r="A379" s="50" t="s">
        <v>97</v>
      </c>
      <c r="B379" t="s">
        <v>55</v>
      </c>
      <c r="C379" s="3">
        <v>4202090.91</v>
      </c>
    </row>
    <row r="380" spans="1:3" x14ac:dyDescent="0.25">
      <c r="A380" s="50" t="s">
        <v>98</v>
      </c>
      <c r="B380" t="s">
        <v>55</v>
      </c>
      <c r="C380" s="3">
        <v>5938959.0800000001</v>
      </c>
    </row>
    <row r="381" spans="1:3" x14ac:dyDescent="0.25">
      <c r="A381" s="50" t="s">
        <v>99</v>
      </c>
      <c r="B381" t="s">
        <v>55</v>
      </c>
      <c r="C381" s="3">
        <v>19066075.190000001</v>
      </c>
    </row>
    <row r="382" spans="1:3" x14ac:dyDescent="0.25">
      <c r="A382" s="51" t="s">
        <v>28</v>
      </c>
      <c r="B382" t="s">
        <v>25</v>
      </c>
      <c r="C382" s="3">
        <v>256314.5</v>
      </c>
    </row>
    <row r="383" spans="1:3" x14ac:dyDescent="0.25">
      <c r="A383" s="51" t="s">
        <v>28</v>
      </c>
      <c r="B383" t="s">
        <v>36</v>
      </c>
      <c r="C383" s="3">
        <v>480049.37</v>
      </c>
    </row>
    <row r="384" spans="1:3" x14ac:dyDescent="0.25">
      <c r="A384" s="51" t="s">
        <v>28</v>
      </c>
      <c r="B384" t="s">
        <v>27</v>
      </c>
      <c r="C384" s="3">
        <v>35508322.469999999</v>
      </c>
    </row>
    <row r="385" spans="1:3" x14ac:dyDescent="0.25">
      <c r="A385" s="51" t="s">
        <v>28</v>
      </c>
      <c r="B385" t="s">
        <v>104</v>
      </c>
      <c r="C385" s="3">
        <v>3596761.47</v>
      </c>
    </row>
    <row r="386" spans="1:3" x14ac:dyDescent="0.25">
      <c r="A386" s="51" t="s">
        <v>29</v>
      </c>
      <c r="B386" t="s">
        <v>25</v>
      </c>
      <c r="C386" s="3">
        <v>2687811.2</v>
      </c>
    </row>
    <row r="387" spans="1:3" x14ac:dyDescent="0.25">
      <c r="A387" s="51" t="s">
        <v>29</v>
      </c>
      <c r="B387" t="s">
        <v>30</v>
      </c>
      <c r="C387" s="3">
        <v>19852.02</v>
      </c>
    </row>
    <row r="388" spans="1:3" x14ac:dyDescent="0.25">
      <c r="A388" s="51" t="s">
        <v>29</v>
      </c>
      <c r="B388" t="s">
        <v>33</v>
      </c>
      <c r="C388" s="3">
        <v>3066229.84</v>
      </c>
    </row>
    <row r="389" spans="1:3" x14ac:dyDescent="0.25">
      <c r="A389" s="51" t="s">
        <v>29</v>
      </c>
      <c r="B389" t="s">
        <v>34</v>
      </c>
      <c r="C389" s="3">
        <v>98365.04</v>
      </c>
    </row>
    <row r="390" spans="1:3" x14ac:dyDescent="0.25">
      <c r="A390" s="51" t="s">
        <v>29</v>
      </c>
      <c r="B390" t="s">
        <v>27</v>
      </c>
      <c r="C390" s="3">
        <v>18258261.550000001</v>
      </c>
    </row>
    <row r="391" spans="1:3" x14ac:dyDescent="0.25">
      <c r="A391" s="52" t="s">
        <v>100</v>
      </c>
      <c r="B391" t="s">
        <v>55</v>
      </c>
      <c r="C391" s="3">
        <v>2000000</v>
      </c>
    </row>
    <row r="392" spans="1:3" x14ac:dyDescent="0.25">
      <c r="A392" s="52" t="s">
        <v>101</v>
      </c>
      <c r="B392" t="s">
        <v>55</v>
      </c>
      <c r="C392" s="3">
        <v>256007925.71000001</v>
      </c>
    </row>
    <row r="393" spans="1:3" x14ac:dyDescent="0.25">
      <c r="A393" s="52" t="s">
        <v>102</v>
      </c>
      <c r="B393" t="s">
        <v>55</v>
      </c>
      <c r="C393" s="3">
        <v>19128004.539999999</v>
      </c>
    </row>
    <row r="394" spans="1:3" x14ac:dyDescent="0.25">
      <c r="A394" s="52" t="s">
        <v>103</v>
      </c>
      <c r="B394" t="s">
        <v>55</v>
      </c>
      <c r="C394" s="3">
        <v>4909119</v>
      </c>
    </row>
    <row r="395" spans="1:3" x14ac:dyDescent="0.25">
      <c r="A395" s="53" t="s">
        <v>104</v>
      </c>
      <c r="B395" t="s">
        <v>55</v>
      </c>
      <c r="C395" s="3">
        <v>95543145.079999998</v>
      </c>
    </row>
    <row r="396" spans="1:3" x14ac:dyDescent="0.25">
      <c r="A396" s="53" t="s">
        <v>105</v>
      </c>
      <c r="B396" t="s">
        <v>55</v>
      </c>
      <c r="C396" s="3">
        <v>14980159.51</v>
      </c>
    </row>
    <row r="397" spans="1:3" x14ac:dyDescent="0.25">
      <c r="A397" s="54" t="s">
        <v>39</v>
      </c>
      <c r="B397" t="s">
        <v>38</v>
      </c>
      <c r="C397" s="3">
        <v>8922370.1999999993</v>
      </c>
    </row>
    <row r="398" spans="1:3" x14ac:dyDescent="0.25">
      <c r="A398" s="54" t="s">
        <v>39</v>
      </c>
      <c r="B398" t="s">
        <v>51</v>
      </c>
      <c r="C398" s="3">
        <v>12134443.99</v>
      </c>
    </row>
    <row r="399" spans="1:3" x14ac:dyDescent="0.25">
      <c r="A399" s="54" t="s">
        <v>39</v>
      </c>
      <c r="B399" t="s">
        <v>55</v>
      </c>
      <c r="C399" s="3">
        <v>21056814.190000001</v>
      </c>
    </row>
    <row r="400" spans="1:3" x14ac:dyDescent="0.25">
      <c r="A400" s="55" t="s">
        <v>55</v>
      </c>
      <c r="B400" t="s">
        <v>54</v>
      </c>
      <c r="C400" s="3">
        <v>722942913.12</v>
      </c>
    </row>
    <row r="401" spans="1:3" x14ac:dyDescent="0.25">
      <c r="A401" s="55" t="s">
        <v>55</v>
      </c>
      <c r="B401" t="s">
        <v>10</v>
      </c>
      <c r="C401" s="3">
        <v>3074277086.5799999</v>
      </c>
    </row>
    <row r="402" spans="1:3" x14ac:dyDescent="0.25">
      <c r="A402" s="55" t="s">
        <v>55</v>
      </c>
      <c r="B402" t="s">
        <v>22</v>
      </c>
      <c r="C402" s="3">
        <v>509591.78</v>
      </c>
    </row>
    <row r="403" spans="1:3" x14ac:dyDescent="0.25">
      <c r="A403" s="55" t="s">
        <v>55</v>
      </c>
      <c r="B403" t="s">
        <v>43</v>
      </c>
      <c r="C403" s="3">
        <v>2962195.93</v>
      </c>
    </row>
    <row r="404" spans="1:3" x14ac:dyDescent="0.25">
      <c r="A404" s="55" t="s">
        <v>55</v>
      </c>
      <c r="B404" t="s">
        <v>28</v>
      </c>
      <c r="C404" s="3">
        <v>39841447.810000002</v>
      </c>
    </row>
    <row r="405" spans="1:3" x14ac:dyDescent="0.25">
      <c r="A405" s="55" t="s">
        <v>55</v>
      </c>
      <c r="B405" t="s">
        <v>29</v>
      </c>
      <c r="C405" s="3">
        <v>24130519.649999999</v>
      </c>
    </row>
    <row r="406" spans="1:3" x14ac:dyDescent="0.25">
      <c r="A406" s="55" t="s">
        <v>55</v>
      </c>
      <c r="B406" t="s">
        <v>39</v>
      </c>
      <c r="C406" s="3">
        <v>21056814.190000001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BAB81-5772-4478-ACE7-5E821DBE88A0}">
  <dimension ref="A1:F26"/>
  <sheetViews>
    <sheetView workbookViewId="0">
      <selection sqref="A1:F26"/>
    </sheetView>
  </sheetViews>
  <sheetFormatPr defaultRowHeight="15" x14ac:dyDescent="0.25"/>
  <cols>
    <col min="1" max="1" width="25.28515625" bestFit="1" customWidth="1"/>
    <col min="2" max="2" width="3" bestFit="1" customWidth="1"/>
    <col min="3" max="3" width="16.85546875" style="3" bestFit="1" customWidth="1"/>
    <col min="4" max="5" width="18" style="3" bestFit="1" customWidth="1"/>
    <col min="6" max="6" width="16.85546875" style="3" bestFit="1" customWidth="1"/>
  </cols>
  <sheetData>
    <row r="1" spans="1:6" x14ac:dyDescent="0.25">
      <c r="A1" s="4" t="s">
        <v>106</v>
      </c>
      <c r="B1" s="4"/>
      <c r="C1" s="5" t="s">
        <v>107</v>
      </c>
      <c r="D1" s="6" t="s">
        <v>108</v>
      </c>
      <c r="E1" s="6" t="s">
        <v>109</v>
      </c>
      <c r="F1" s="7" t="s">
        <v>110</v>
      </c>
    </row>
    <row r="2" spans="1:6" x14ac:dyDescent="0.25">
      <c r="A2" s="4" t="s">
        <v>111</v>
      </c>
      <c r="B2" s="4" t="s">
        <v>112</v>
      </c>
      <c r="C2" s="5">
        <v>0</v>
      </c>
      <c r="D2" s="6">
        <v>1699979596.49</v>
      </c>
      <c r="E2" s="6">
        <v>1699771096.49</v>
      </c>
      <c r="F2" s="7">
        <v>208500</v>
      </c>
    </row>
    <row r="3" spans="1:6" x14ac:dyDescent="0.25">
      <c r="A3" s="4" t="s">
        <v>113</v>
      </c>
      <c r="B3" s="4" t="s">
        <v>114</v>
      </c>
      <c r="C3" s="5">
        <v>73109041.719999999</v>
      </c>
      <c r="D3" s="6">
        <v>10247477417.830002</v>
      </c>
      <c r="E3" s="6">
        <v>10318865515.09</v>
      </c>
      <c r="F3" s="7">
        <v>1720944.46</v>
      </c>
    </row>
    <row r="4" spans="1:6" x14ac:dyDescent="0.25">
      <c r="A4" s="4" t="s">
        <v>115</v>
      </c>
      <c r="B4" s="4" t="s">
        <v>116</v>
      </c>
      <c r="C4" s="8">
        <v>673127084.69999993</v>
      </c>
      <c r="D4" s="6">
        <v>3763519578.5</v>
      </c>
      <c r="E4" s="6">
        <v>3752537351.8699999</v>
      </c>
      <c r="F4" s="8">
        <v>684109311.32999992</v>
      </c>
    </row>
    <row r="5" spans="1:6" x14ac:dyDescent="0.25">
      <c r="A5" s="4" t="s">
        <v>117</v>
      </c>
      <c r="B5" s="4" t="s">
        <v>118</v>
      </c>
      <c r="C5" s="8">
        <v>703598939.54999995</v>
      </c>
      <c r="D5" s="6">
        <v>2331837442.9400001</v>
      </c>
      <c r="E5" s="6">
        <v>2686836366.0300002</v>
      </c>
      <c r="F5" s="8">
        <v>348600016.45999998</v>
      </c>
    </row>
    <row r="6" spans="1:6" x14ac:dyDescent="0.25">
      <c r="A6" s="4" t="s">
        <v>119</v>
      </c>
      <c r="B6" s="4" t="s">
        <v>120</v>
      </c>
      <c r="C6" s="5">
        <v>0</v>
      </c>
      <c r="D6" s="6">
        <v>1919413993.03</v>
      </c>
      <c r="E6" s="6">
        <v>1919413993.03</v>
      </c>
      <c r="F6" s="7">
        <v>0</v>
      </c>
    </row>
    <row r="7" spans="1:6" x14ac:dyDescent="0.25">
      <c r="A7" s="4" t="s">
        <v>121</v>
      </c>
      <c r="B7" s="4" t="s">
        <v>122</v>
      </c>
      <c r="C7" s="5">
        <f>31663565.63-2487457.55</f>
        <v>29176108.079999998</v>
      </c>
      <c r="D7" s="6">
        <v>54815544.460000001</v>
      </c>
      <c r="E7" s="6">
        <v>30246265</v>
      </c>
      <c r="F7" s="7">
        <f>86479110.09-32733722.55</f>
        <v>53745387.540000007</v>
      </c>
    </row>
    <row r="8" spans="1:6" x14ac:dyDescent="0.25">
      <c r="A8" s="4" t="s">
        <v>123</v>
      </c>
      <c r="B8" s="4" t="s">
        <v>124</v>
      </c>
      <c r="C8" s="5">
        <v>10481331.210000001</v>
      </c>
      <c r="D8" s="6">
        <v>14600000</v>
      </c>
      <c r="E8" s="6">
        <v>7937585.0199999996</v>
      </c>
      <c r="F8" s="7">
        <v>17143746.190000001</v>
      </c>
    </row>
    <row r="9" spans="1:6" x14ac:dyDescent="0.25">
      <c r="A9" s="4" t="s">
        <v>125</v>
      </c>
      <c r="B9" s="4" t="s">
        <v>126</v>
      </c>
      <c r="C9" s="8">
        <v>735832668.97000003</v>
      </c>
      <c r="D9" s="6">
        <v>4579987775.6000004</v>
      </c>
      <c r="E9" s="6">
        <v>4442413499.7200003</v>
      </c>
      <c r="F9" s="8">
        <v>598258393.09000003</v>
      </c>
    </row>
    <row r="10" spans="1:6" x14ac:dyDescent="0.25">
      <c r="A10" s="4" t="s">
        <v>127</v>
      </c>
      <c r="B10" s="4" t="s">
        <v>128</v>
      </c>
      <c r="C10" s="5">
        <v>0</v>
      </c>
      <c r="D10" s="6">
        <v>0</v>
      </c>
      <c r="E10" s="6">
        <v>826532964.14999998</v>
      </c>
      <c r="F10" s="8">
        <v>826532964.14999998</v>
      </c>
    </row>
    <row r="11" spans="1:6" x14ac:dyDescent="0.25">
      <c r="A11" s="4" t="s">
        <v>129</v>
      </c>
      <c r="B11" s="4" t="s">
        <v>130</v>
      </c>
      <c r="C11" s="5">
        <v>312838736.29000002</v>
      </c>
      <c r="D11" s="6">
        <v>309610452.42000002</v>
      </c>
      <c r="E11" s="6">
        <v>238000000</v>
      </c>
      <c r="F11" s="7">
        <v>241228283.87</v>
      </c>
    </row>
    <row r="12" spans="1:6" x14ac:dyDescent="0.25">
      <c r="A12" s="4" t="s">
        <v>131</v>
      </c>
      <c r="B12" s="4" t="s">
        <v>132</v>
      </c>
      <c r="C12" s="5">
        <v>358920100</v>
      </c>
      <c r="D12" s="6">
        <v>358920100</v>
      </c>
      <c r="E12" s="6">
        <v>0</v>
      </c>
      <c r="F12" s="7">
        <v>0</v>
      </c>
    </row>
    <row r="13" spans="1:6" x14ac:dyDescent="0.25">
      <c r="A13" s="4" t="s">
        <v>133</v>
      </c>
      <c r="B13" s="4" t="s">
        <v>134</v>
      </c>
      <c r="C13" s="5">
        <v>1000000</v>
      </c>
      <c r="D13" s="6">
        <v>0</v>
      </c>
      <c r="E13" s="6">
        <v>0</v>
      </c>
      <c r="F13" s="7">
        <v>1000000</v>
      </c>
    </row>
    <row r="14" spans="1:6" x14ac:dyDescent="0.25">
      <c r="A14" s="4" t="s">
        <v>135</v>
      </c>
      <c r="B14" s="4" t="s">
        <v>136</v>
      </c>
      <c r="C14" s="5">
        <v>80901000</v>
      </c>
      <c r="D14" s="6">
        <v>722942913.12</v>
      </c>
      <c r="E14" s="6">
        <v>80550177.989999995</v>
      </c>
      <c r="F14" s="7">
        <f>-642392735.13+80901000</f>
        <v>-561491735.13</v>
      </c>
    </row>
    <row r="15" spans="1:6" x14ac:dyDescent="0.25">
      <c r="A15" s="4" t="s">
        <v>137</v>
      </c>
      <c r="B15" s="4" t="s">
        <v>138</v>
      </c>
      <c r="C15" s="5">
        <v>0</v>
      </c>
      <c r="D15" s="6">
        <v>3611644160.0100002</v>
      </c>
      <c r="E15" s="6">
        <v>3611644160.0100002</v>
      </c>
      <c r="F15" s="7">
        <v>0</v>
      </c>
    </row>
    <row r="16" spans="1:6" x14ac:dyDescent="0.25">
      <c r="A16" s="4" t="s">
        <v>139</v>
      </c>
      <c r="B16" s="4" t="s">
        <v>140</v>
      </c>
      <c r="C16" s="5">
        <v>0</v>
      </c>
      <c r="D16" s="6">
        <v>129108311.95</v>
      </c>
      <c r="E16" s="6">
        <v>129108311.95</v>
      </c>
      <c r="F16" s="7">
        <v>0</v>
      </c>
    </row>
    <row r="17" spans="1:6" x14ac:dyDescent="0.25">
      <c r="A17" s="4" t="s">
        <v>141</v>
      </c>
      <c r="B17" s="4" t="s">
        <v>142</v>
      </c>
      <c r="C17" s="5">
        <v>0</v>
      </c>
      <c r="D17" s="6">
        <v>2612262688.6800003</v>
      </c>
      <c r="E17" s="6">
        <v>2612262688.6800003</v>
      </c>
      <c r="F17" s="7">
        <v>0</v>
      </c>
    </row>
    <row r="18" spans="1:6" x14ac:dyDescent="0.25">
      <c r="A18" s="4" t="s">
        <v>143</v>
      </c>
      <c r="B18" s="4" t="s">
        <v>144</v>
      </c>
      <c r="C18" s="5">
        <v>0</v>
      </c>
      <c r="D18" s="6">
        <v>939837957.36000001</v>
      </c>
      <c r="E18" s="6">
        <v>939837957.36000001</v>
      </c>
      <c r="F18" s="7">
        <v>0</v>
      </c>
    </row>
    <row r="19" spans="1:6" x14ac:dyDescent="0.25">
      <c r="A19" s="4" t="s">
        <v>143</v>
      </c>
      <c r="B19" s="4" t="s">
        <v>145</v>
      </c>
      <c r="C19" s="5">
        <v>0</v>
      </c>
      <c r="D19" s="6">
        <v>241850993.97</v>
      </c>
      <c r="E19" s="6">
        <v>241850993.97</v>
      </c>
      <c r="F19" s="7">
        <v>0</v>
      </c>
    </row>
    <row r="20" spans="1:6" x14ac:dyDescent="0.25">
      <c r="A20" s="4" t="s">
        <v>146</v>
      </c>
      <c r="B20" s="4" t="s">
        <v>147</v>
      </c>
      <c r="C20" s="5">
        <v>0</v>
      </c>
      <c r="D20" s="6">
        <v>63971967.460000001</v>
      </c>
      <c r="E20" s="6">
        <v>63971967.460000001</v>
      </c>
      <c r="F20" s="7">
        <v>0</v>
      </c>
    </row>
    <row r="21" spans="1:6" x14ac:dyDescent="0.25">
      <c r="A21" s="4" t="s">
        <v>148</v>
      </c>
      <c r="B21" s="4" t="s">
        <v>149</v>
      </c>
      <c r="C21" s="5">
        <v>0</v>
      </c>
      <c r="D21" s="6">
        <v>282045049.25</v>
      </c>
      <c r="E21" s="6">
        <v>282045049.25</v>
      </c>
      <c r="F21" s="7">
        <v>0</v>
      </c>
    </row>
    <row r="22" spans="1:6" x14ac:dyDescent="0.25">
      <c r="A22" s="4" t="s">
        <v>150</v>
      </c>
      <c r="B22" s="4" t="s">
        <v>151</v>
      </c>
      <c r="C22" s="5">
        <v>0</v>
      </c>
      <c r="D22" s="6">
        <v>110523304.59</v>
      </c>
      <c r="E22" s="6">
        <v>110523304.59</v>
      </c>
      <c r="F22" s="7">
        <v>0</v>
      </c>
    </row>
    <row r="23" spans="1:6" x14ac:dyDescent="0.25">
      <c r="A23" s="4" t="s">
        <v>152</v>
      </c>
      <c r="B23" s="4" t="s">
        <v>153</v>
      </c>
      <c r="C23" s="5">
        <v>0</v>
      </c>
      <c r="D23" s="6">
        <v>42113628.380000003</v>
      </c>
      <c r="E23" s="6">
        <v>42113628.380000003</v>
      </c>
      <c r="F23" s="7">
        <v>0</v>
      </c>
    </row>
    <row r="24" spans="1:6" x14ac:dyDescent="0.25">
      <c r="A24" s="4" t="s">
        <v>154</v>
      </c>
      <c r="B24" s="4" t="s">
        <v>155</v>
      </c>
      <c r="C24" s="5">
        <v>0</v>
      </c>
      <c r="D24" s="6">
        <v>3885720569.0599999</v>
      </c>
      <c r="E24" s="6">
        <v>3885720569.0599999</v>
      </c>
      <c r="F24" s="7">
        <v>0</v>
      </c>
    </row>
    <row r="26" spans="1:6" x14ac:dyDescent="0.25">
      <c r="C26" s="3">
        <f>SUM(C2:C8)</f>
        <v>1489492505.2599998</v>
      </c>
      <c r="F26" s="3">
        <f>SUM(F2:F8)</f>
        <v>1105527905.98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BBE64-64AD-4E24-BCF5-FCC0447B91BA}">
  <dimension ref="A1:I32"/>
  <sheetViews>
    <sheetView workbookViewId="0">
      <selection activeCell="M19" sqref="M19"/>
    </sheetView>
  </sheetViews>
  <sheetFormatPr defaultRowHeight="15" x14ac:dyDescent="0.25"/>
  <cols>
    <col min="1" max="1" width="11" bestFit="1" customWidth="1"/>
    <col min="2" max="2" width="15.28515625" bestFit="1" customWidth="1"/>
    <col min="4" max="4" width="16.7109375" bestFit="1" customWidth="1"/>
    <col min="5" max="5" width="14.28515625" bestFit="1" customWidth="1"/>
    <col min="8" max="8" width="16.7109375" bestFit="1" customWidth="1"/>
    <col min="9" max="9" width="14.28515625" bestFit="1" customWidth="1"/>
  </cols>
  <sheetData>
    <row r="1" spans="1:9" x14ac:dyDescent="0.25">
      <c r="A1" s="4" t="s">
        <v>157</v>
      </c>
      <c r="B1" s="4" t="s">
        <v>2</v>
      </c>
      <c r="D1" s="4" t="s">
        <v>162</v>
      </c>
      <c r="E1" s="4" t="s">
        <v>2</v>
      </c>
      <c r="H1" s="4" t="s">
        <v>173</v>
      </c>
      <c r="I1" s="4" t="s">
        <v>2</v>
      </c>
    </row>
    <row r="2" spans="1:9" x14ac:dyDescent="0.25">
      <c r="A2" s="4" t="s">
        <v>158</v>
      </c>
      <c r="B2" s="99">
        <v>7537630.3700000001</v>
      </c>
      <c r="D2" s="4" t="s">
        <v>163</v>
      </c>
      <c r="E2" s="99">
        <v>6622788.6200000001</v>
      </c>
      <c r="H2" s="4" t="s">
        <v>174</v>
      </c>
      <c r="I2" s="103" t="s">
        <v>176</v>
      </c>
    </row>
    <row r="3" spans="1:9" x14ac:dyDescent="0.25">
      <c r="A3" s="4" t="s">
        <v>159</v>
      </c>
      <c r="B3" s="99">
        <v>8177267.0700000003</v>
      </c>
      <c r="D3" s="4" t="s">
        <v>167</v>
      </c>
      <c r="E3" s="99">
        <v>6144410.5</v>
      </c>
      <c r="H3" s="4" t="s">
        <v>175</v>
      </c>
      <c r="I3" s="104">
        <v>627750</v>
      </c>
    </row>
    <row r="4" spans="1:9" x14ac:dyDescent="0.25">
      <c r="A4" s="4" t="s">
        <v>160</v>
      </c>
      <c r="B4" s="99">
        <v>14718910.539999999</v>
      </c>
      <c r="D4" s="4" t="s">
        <v>171</v>
      </c>
      <c r="E4" s="99">
        <v>6476095.04</v>
      </c>
      <c r="H4" s="4" t="s">
        <v>163</v>
      </c>
      <c r="I4" s="103" t="s">
        <v>178</v>
      </c>
    </row>
    <row r="5" spans="1:9" x14ac:dyDescent="0.25">
      <c r="A5" s="4" t="s">
        <v>161</v>
      </c>
      <c r="B5" s="99">
        <v>8999911.3300000001</v>
      </c>
      <c r="D5" s="4"/>
      <c r="E5" s="4"/>
      <c r="H5" s="4" t="s">
        <v>167</v>
      </c>
      <c r="I5" s="104">
        <v>631750</v>
      </c>
    </row>
    <row r="6" spans="1:9" x14ac:dyDescent="0.25">
      <c r="A6" s="4" t="s">
        <v>164</v>
      </c>
      <c r="B6" s="99">
        <v>9222148.25</v>
      </c>
      <c r="D6" s="4"/>
      <c r="E6" s="100">
        <f>SUM(E2:E5)</f>
        <v>19243294.16</v>
      </c>
      <c r="H6" s="4" t="s">
        <v>171</v>
      </c>
      <c r="I6" s="104">
        <v>627750</v>
      </c>
    </row>
    <row r="7" spans="1:9" x14ac:dyDescent="0.25">
      <c r="A7" s="4" t="s">
        <v>165</v>
      </c>
      <c r="B7" s="99">
        <v>5044533.75</v>
      </c>
      <c r="H7" s="4"/>
      <c r="I7" s="100">
        <f>SUM(I2:I6)</f>
        <v>1887250</v>
      </c>
    </row>
    <row r="8" spans="1:9" x14ac:dyDescent="0.25">
      <c r="A8" s="4" t="s">
        <v>166</v>
      </c>
      <c r="B8" s="99">
        <v>8934477.9900000002</v>
      </c>
    </row>
    <row r="9" spans="1:9" x14ac:dyDescent="0.25">
      <c r="A9" s="4" t="s">
        <v>168</v>
      </c>
      <c r="B9" s="99">
        <v>2285411.2200000002</v>
      </c>
      <c r="D9" s="4" t="s">
        <v>177</v>
      </c>
      <c r="E9" s="4" t="s">
        <v>2</v>
      </c>
      <c r="H9" s="4" t="s">
        <v>177</v>
      </c>
      <c r="I9" s="4" t="s">
        <v>2</v>
      </c>
    </row>
    <row r="10" spans="1:9" x14ac:dyDescent="0.25">
      <c r="A10" s="4" t="s">
        <v>169</v>
      </c>
      <c r="B10" s="99">
        <v>5655670.3700000001</v>
      </c>
      <c r="D10" s="4" t="s">
        <v>172</v>
      </c>
      <c r="E10" s="101">
        <v>48064889.039999999</v>
      </c>
      <c r="H10" s="4" t="s">
        <v>172</v>
      </c>
      <c r="I10" s="101">
        <v>5998885.1900000004</v>
      </c>
    </row>
    <row r="11" spans="1:9" x14ac:dyDescent="0.25">
      <c r="A11" s="4" t="s">
        <v>170</v>
      </c>
      <c r="B11" s="99">
        <v>4698345.2300000004</v>
      </c>
    </row>
    <row r="12" spans="1:9" x14ac:dyDescent="0.25">
      <c r="A12" s="4" t="s">
        <v>172</v>
      </c>
      <c r="B12" s="99">
        <v>274658.78000000003</v>
      </c>
    </row>
    <row r="13" spans="1:9" x14ac:dyDescent="0.25">
      <c r="A13" s="4"/>
      <c r="B13" s="4"/>
    </row>
    <row r="14" spans="1:9" x14ac:dyDescent="0.25">
      <c r="A14" s="4"/>
      <c r="B14" s="100">
        <f>SUM(B2:B13)</f>
        <v>75548964.900000006</v>
      </c>
    </row>
    <row r="16" spans="1:9" x14ac:dyDescent="0.25">
      <c r="A16" t="s">
        <v>179</v>
      </c>
      <c r="B16" s="102">
        <f>136395963.52+30405250.74</f>
        <v>166801214.26000002</v>
      </c>
    </row>
    <row r="19" spans="1:2" x14ac:dyDescent="0.25">
      <c r="A19" t="s">
        <v>183</v>
      </c>
    </row>
    <row r="20" spans="1:2" x14ac:dyDescent="0.25">
      <c r="A20" s="105" t="s">
        <v>180</v>
      </c>
      <c r="B20" s="105" t="s">
        <v>2</v>
      </c>
    </row>
    <row r="21" spans="1:2" x14ac:dyDescent="0.25">
      <c r="A21" s="105" t="s">
        <v>181</v>
      </c>
      <c r="B21" s="106">
        <f>+B14</f>
        <v>75548964.900000006</v>
      </c>
    </row>
    <row r="22" spans="1:2" x14ac:dyDescent="0.25">
      <c r="A22" s="105" t="s">
        <v>162</v>
      </c>
      <c r="B22" s="106">
        <f>+E6</f>
        <v>19243294.16</v>
      </c>
    </row>
    <row r="23" spans="1:2" x14ac:dyDescent="0.25">
      <c r="A23" s="105" t="s">
        <v>182</v>
      </c>
      <c r="B23" s="106">
        <f>+E10</f>
        <v>48064889.039999999</v>
      </c>
    </row>
    <row r="24" spans="1:2" x14ac:dyDescent="0.25">
      <c r="A24" s="105" t="str">
        <f>+A16</f>
        <v>ХХБ зээл</v>
      </c>
      <c r="B24" s="107">
        <f>+B16</f>
        <v>166801214.26000002</v>
      </c>
    </row>
    <row r="25" spans="1:2" x14ac:dyDescent="0.25">
      <c r="A25" s="105"/>
      <c r="B25" s="106">
        <f>SUM(B21:B24)</f>
        <v>309658362.36000001</v>
      </c>
    </row>
    <row r="27" spans="1:2" x14ac:dyDescent="0.25">
      <c r="A27" s="108" t="s">
        <v>173</v>
      </c>
      <c r="B27" s="108" t="s">
        <v>184</v>
      </c>
    </row>
    <row r="28" spans="1:2" x14ac:dyDescent="0.25">
      <c r="A28" s="108" t="s">
        <v>162</v>
      </c>
      <c r="B28" s="109">
        <f>+I7</f>
        <v>1887250</v>
      </c>
    </row>
    <row r="29" spans="1:2" x14ac:dyDescent="0.25">
      <c r="A29" s="108" t="s">
        <v>177</v>
      </c>
      <c r="B29" s="110">
        <f>+I10</f>
        <v>5998885.1900000004</v>
      </c>
    </row>
    <row r="30" spans="1:2" x14ac:dyDescent="0.25">
      <c r="A30" s="108"/>
      <c r="B30" s="109">
        <f>SUM(B28:B29)</f>
        <v>7886135.1900000004</v>
      </c>
    </row>
    <row r="32" spans="1:2" x14ac:dyDescent="0.25">
      <c r="A32" s="84" t="s">
        <v>185</v>
      </c>
      <c r="B32" s="111">
        <f>+B25+B30</f>
        <v>317544497.55000001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Debit group</vt:lpstr>
      <vt:lpstr>Credit group</vt:lpstr>
      <vt:lpstr>Sheet2</vt:lpstr>
      <vt:lpstr>Улсын өр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Bayarjargal Otgonbayar</cp:lastModifiedBy>
  <dcterms:created xsi:type="dcterms:W3CDTF">2025-06-04T08:24:06Z</dcterms:created>
  <dcterms:modified xsi:type="dcterms:W3CDTF">2025-06-06T02:56:46Z</dcterms:modified>
</cp:coreProperties>
</file>