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harts/chart5.xml" ContentType="application/vnd.openxmlformats-officedocument.drawingml.chart+xml"/>
  <Override PartName="/xl/theme/themeOverride3.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ml.chartshapes+xml"/>
  <Override PartName="/xl/charts/chart7.xml" ContentType="application/vnd.openxmlformats-officedocument.drawingml.chart+xml"/>
  <Override PartName="/xl/theme/themeOverride4.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ml.chartshapes+xml"/>
  <Override PartName="/xl/charts/chart9.xml" ContentType="application/vnd.openxmlformats-officedocument.drawingml.chart+xml"/>
  <Override PartName="/xl/theme/themeOverride5.xml" ContentType="application/vnd.openxmlformats-officedocument.themeOverride+xml"/>
  <Override PartName="/xl/drawings/drawing14.xml" ContentType="application/vnd.openxmlformats-officedocument.drawingml.chartshapes+xml"/>
  <Override PartName="/xl/drawings/drawing15.xml" ContentType="application/vnd.openxmlformats-officedocument.drawing+xml"/>
  <Override PartName="/xl/charts/chart10.xml" ContentType="application/vnd.openxmlformats-officedocument.drawingml.chart+xml"/>
  <Override PartName="/xl/drawings/drawing16.xml" ContentType="application/vnd.openxmlformats-officedocument.drawingml.chartshapes+xml"/>
  <Override PartName="/xl/charts/chart11.xml" ContentType="application/vnd.openxmlformats-officedocument.drawingml.chart+xml"/>
  <Override PartName="/xl/theme/themeOverride6.xml" ContentType="application/vnd.openxmlformats-officedocument.themeOverride+xml"/>
  <Override PartName="/xl/drawings/drawing1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Harrison\Documents\MILES-SA\Plots\"/>
    </mc:Choice>
  </mc:AlternateContent>
  <xr:revisionPtr revIDLastSave="0" documentId="13_ncr:1_{0F72BA5E-4182-4F15-A487-0C83D965FB13}" xr6:coauthVersionLast="47" xr6:coauthVersionMax="47" xr10:uidLastSave="{00000000-0000-0000-0000-000000000000}"/>
  <bookViews>
    <workbookView xWindow="-103" yWindow="-103" windowWidth="22149" windowHeight="13200" xr2:uid="{1B23F54D-4F80-434F-94DE-B44490C08925}"/>
  </bookViews>
  <sheets>
    <sheet name="Renewable Capacity ISP" sheetId="34" r:id="rId1"/>
    <sheet name="Average CF" sheetId="25" r:id="rId2"/>
    <sheet name="Renewable Generation ISP" sheetId="4" r:id="rId3"/>
    <sheet name="Demand by Category" sheetId="6" r:id="rId4"/>
    <sheet name="Demand vs Generation FY" sheetId="8" r:id="rId5"/>
    <sheet name="CP Demand vs Generation CY"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4" l="1"/>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D17" i="14"/>
  <c r="C17" i="14"/>
  <c r="D16" i="14"/>
  <c r="C16" i="14"/>
  <c r="D15" i="14"/>
  <c r="C15" i="14"/>
  <c r="D14" i="14"/>
  <c r="C14" i="14"/>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I85" i="6"/>
  <c r="H85" i="6"/>
  <c r="G85" i="6"/>
  <c r="F85" i="6"/>
  <c r="E85" i="6"/>
  <c r="D85" i="6"/>
  <c r="C85" i="6"/>
  <c r="I84" i="6"/>
  <c r="H84" i="6"/>
  <c r="G84" i="6"/>
  <c r="F84" i="6"/>
  <c r="E84" i="6"/>
  <c r="D84" i="6"/>
  <c r="C84" i="6"/>
  <c r="I83" i="6"/>
  <c r="H83" i="6"/>
  <c r="G83" i="6"/>
  <c r="F83" i="6"/>
  <c r="E83" i="6"/>
  <c r="D83" i="6"/>
  <c r="C83" i="6"/>
  <c r="I82" i="6"/>
  <c r="H82" i="6"/>
  <c r="G82" i="6"/>
  <c r="F82" i="6"/>
  <c r="E82" i="6"/>
  <c r="D82" i="6"/>
  <c r="C82" i="6"/>
  <c r="I81" i="6"/>
  <c r="H81" i="6"/>
  <c r="G81" i="6"/>
  <c r="F81" i="6"/>
  <c r="E81" i="6"/>
  <c r="D81" i="6"/>
  <c r="C81" i="6"/>
  <c r="I80" i="6"/>
  <c r="H80" i="6"/>
  <c r="G80" i="6"/>
  <c r="F80" i="6"/>
  <c r="E80" i="6"/>
  <c r="D80" i="6"/>
  <c r="C80" i="6"/>
  <c r="I79" i="6"/>
  <c r="H79" i="6"/>
  <c r="G79" i="6"/>
  <c r="F79" i="6"/>
  <c r="E79" i="6"/>
  <c r="D79" i="6"/>
  <c r="C79" i="6"/>
  <c r="I78" i="6"/>
  <c r="H78" i="6"/>
  <c r="G78" i="6"/>
  <c r="F78" i="6"/>
  <c r="E78" i="6"/>
  <c r="D78" i="6"/>
  <c r="C78" i="6"/>
  <c r="I77" i="6"/>
  <c r="H77" i="6"/>
  <c r="G77" i="6"/>
  <c r="F77" i="6"/>
  <c r="E77" i="6"/>
  <c r="D77" i="6"/>
  <c r="C77" i="6"/>
  <c r="I76" i="6"/>
  <c r="H76" i="6"/>
  <c r="G76" i="6"/>
  <c r="F76" i="6"/>
  <c r="E76" i="6"/>
  <c r="D76" i="6"/>
  <c r="C76" i="6"/>
  <c r="I75" i="6"/>
  <c r="H75" i="6"/>
  <c r="G75" i="6"/>
  <c r="F75" i="6"/>
  <c r="E75" i="6"/>
  <c r="D75" i="6"/>
  <c r="C75" i="6"/>
  <c r="I74" i="6"/>
  <c r="H74" i="6"/>
  <c r="G74" i="6"/>
  <c r="F74" i="6"/>
  <c r="E74" i="6"/>
  <c r="D74" i="6"/>
  <c r="C74" i="6"/>
  <c r="I73" i="6"/>
  <c r="H73" i="6"/>
  <c r="G73" i="6"/>
  <c r="F73" i="6"/>
  <c r="E73" i="6"/>
  <c r="D73" i="6"/>
  <c r="C73" i="6"/>
  <c r="I72" i="6"/>
  <c r="H72" i="6"/>
  <c r="G72" i="6"/>
  <c r="F72" i="6"/>
  <c r="E72" i="6"/>
  <c r="D72" i="6"/>
  <c r="C72" i="6"/>
  <c r="I71" i="6"/>
  <c r="H71" i="6"/>
  <c r="G71" i="6"/>
  <c r="F71" i="6"/>
  <c r="E71" i="6"/>
  <c r="D71" i="6"/>
  <c r="C71" i="6"/>
  <c r="I70" i="6"/>
  <c r="H70" i="6"/>
  <c r="G70" i="6"/>
  <c r="F70" i="6"/>
  <c r="E70" i="6"/>
  <c r="D70" i="6"/>
  <c r="C70" i="6"/>
  <c r="I69" i="6"/>
  <c r="H69" i="6"/>
  <c r="G69" i="6"/>
  <c r="F69" i="6"/>
  <c r="E69" i="6"/>
  <c r="D69" i="6"/>
  <c r="C69" i="6"/>
  <c r="I68" i="6"/>
  <c r="H68" i="6"/>
  <c r="G68" i="6"/>
  <c r="F68" i="6"/>
  <c r="E68" i="6"/>
  <c r="D68" i="6"/>
  <c r="C68" i="6"/>
  <c r="I67" i="6"/>
  <c r="H67" i="6"/>
  <c r="G67" i="6"/>
  <c r="F67" i="6"/>
  <c r="E67" i="6"/>
  <c r="D67" i="6"/>
  <c r="C67" i="6"/>
  <c r="I66" i="6"/>
  <c r="H66" i="6"/>
  <c r="G66" i="6"/>
  <c r="F66" i="6"/>
  <c r="E66" i="6"/>
  <c r="D66" i="6"/>
  <c r="C66" i="6"/>
  <c r="I65" i="6"/>
  <c r="H65" i="6"/>
  <c r="G65" i="6"/>
  <c r="F65" i="6"/>
  <c r="E65" i="6"/>
  <c r="D65" i="6"/>
  <c r="C65" i="6"/>
  <c r="I64" i="6"/>
  <c r="H64" i="6"/>
  <c r="G64" i="6"/>
  <c r="F64" i="6"/>
  <c r="E64" i="6"/>
  <c r="D64" i="6"/>
  <c r="C64" i="6"/>
  <c r="I63" i="6"/>
  <c r="H63" i="6"/>
  <c r="G63" i="6"/>
  <c r="F63" i="6"/>
  <c r="E63" i="6"/>
  <c r="D63" i="6"/>
  <c r="C63" i="6"/>
  <c r="I62" i="6"/>
  <c r="H62" i="6"/>
  <c r="G62" i="6"/>
  <c r="F62" i="6"/>
  <c r="E62" i="6"/>
  <c r="D62" i="6"/>
  <c r="C62" i="6"/>
  <c r="I61" i="6"/>
  <c r="H61" i="6"/>
  <c r="G61" i="6"/>
  <c r="F61" i="6"/>
  <c r="E61" i="6"/>
  <c r="D61" i="6"/>
  <c r="C61" i="6"/>
  <c r="I60" i="6"/>
  <c r="H60" i="6"/>
  <c r="G60" i="6"/>
  <c r="F60" i="6"/>
  <c r="E60" i="6"/>
  <c r="D60" i="6"/>
  <c r="C60" i="6"/>
  <c r="I59" i="6"/>
  <c r="H59" i="6"/>
  <c r="G59" i="6"/>
  <c r="F59" i="6"/>
  <c r="E59" i="6"/>
  <c r="D59" i="6"/>
  <c r="C59" i="6"/>
  <c r="I58" i="6"/>
  <c r="H58" i="6"/>
  <c r="G58" i="6"/>
  <c r="F58" i="6"/>
  <c r="E58" i="6"/>
  <c r="D58" i="6"/>
  <c r="C5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F19" i="34"/>
  <c r="E19" i="34"/>
  <c r="C19" i="34"/>
  <c r="H17" i="34"/>
  <c r="H16" i="34"/>
</calcChain>
</file>

<file path=xl/sharedStrings.xml><?xml version="1.0" encoding="utf-8"?>
<sst xmlns="http://schemas.openxmlformats.org/spreadsheetml/2006/main" count="259" uniqueCount="81">
  <si>
    <t>Wind</t>
  </si>
  <si>
    <t>2024-25</t>
  </si>
  <si>
    <t>2025-26</t>
  </si>
  <si>
    <t>2026-27</t>
  </si>
  <si>
    <t>2027-28</t>
  </si>
  <si>
    <t>2028-29</t>
  </si>
  <si>
    <t>2029-30</t>
  </si>
  <si>
    <t>2030-31</t>
  </si>
  <si>
    <t>2031-32</t>
  </si>
  <si>
    <t>2032-33</t>
  </si>
  <si>
    <t>2033-34</t>
  </si>
  <si>
    <t>2034-35</t>
  </si>
  <si>
    <t>2035-36</t>
  </si>
  <si>
    <t>2036-37</t>
  </si>
  <si>
    <t>2037-38</t>
  </si>
  <si>
    <t>2038-39</t>
  </si>
  <si>
    <t>2039-40</t>
  </si>
  <si>
    <t>2040-41</t>
  </si>
  <si>
    <t>2041-42</t>
  </si>
  <si>
    <t>2042-43</t>
  </si>
  <si>
    <t>2043-44</t>
  </si>
  <si>
    <t>2044-45</t>
  </si>
  <si>
    <t>2045-46</t>
  </si>
  <si>
    <t>2046-47</t>
  </si>
  <si>
    <t>2047-48</t>
  </si>
  <si>
    <t>2048-49</t>
  </si>
  <si>
    <t>2049-50</t>
  </si>
  <si>
    <t>Renewable Energy Capacity</t>
  </si>
  <si>
    <t>This sheet contains information relating to the forecast amount of renewable capacity that is expected in SA under the step change scenario over the forecast period.</t>
  </si>
  <si>
    <t>The data included here is for wind and solar. Note that this solar is "Utility Scale Solar" meaning that it is not inclusive of residential and business rooftop PV.</t>
  </si>
  <si>
    <t>The wind and solar data are inclusive of both exisiting capacities and those projects that are committed but also forecasted amounts that are expected to be developed under the step change scenario.</t>
  </si>
  <si>
    <t>Solar</t>
  </si>
  <si>
    <t>FY</t>
  </si>
  <si>
    <t>Capacity GW</t>
  </si>
  <si>
    <t>Annual Generation TWh</t>
  </si>
  <si>
    <t>This sheet contains information relating to the forecast amount of annual renewable generation that is expected in SA under the step change scenario over the forecast period.</t>
  </si>
  <si>
    <t>The annual generation amounts are based on reference years for each of the existing sites and REZs. This, therefore, captures, to an extent, the short and medium term nature of wind and solar.</t>
  </si>
  <si>
    <t>Demand by Category</t>
  </si>
  <si>
    <t>The categories are as given below. Demand is given as "Operational Demand" which is the demand after rooftop PV, small non-scheduled generation and energy efficiency gains have been removed.</t>
  </si>
  <si>
    <t>This demand is named OPSO_MODELLING which is equal to OPSO - ICL + EVVPP. This is the version that AEMO uses in their modelling. However, this does not include hydrogen demand.</t>
  </si>
  <si>
    <t>This sheet contains information relating to the forecast demand in SA under the step change scenario over the forecast period. The annual demand amount, by category, is shown below.</t>
  </si>
  <si>
    <t>Hydrogen demand has been added separately to the OPSO_MODELLING evenly to each half hour period. These numbers are also 10POE, meaning there is a 10% likelihood under the step change scenario that these are exceeded.</t>
  </si>
  <si>
    <t>Demand (TWh)</t>
  </si>
  <si>
    <t>Business</t>
  </si>
  <si>
    <t>EVs</t>
  </si>
  <si>
    <t>Electrification</t>
  </si>
  <si>
    <t>Residential</t>
  </si>
  <si>
    <t>Losses</t>
  </si>
  <si>
    <t>Hydrogen</t>
  </si>
  <si>
    <t>Operational Demand</t>
  </si>
  <si>
    <t>Demand vs Renewable Energy Generation</t>
  </si>
  <si>
    <t>This sheet contains information relating to the forecast amount of demand and renewable energy generation in SA under the step change scenario over the forecast period.</t>
  </si>
  <si>
    <t>Amount (TWh)</t>
  </si>
  <si>
    <t>Renewable</t>
  </si>
  <si>
    <t>2050-51</t>
  </si>
  <si>
    <t>2051-52</t>
  </si>
  <si>
    <t>Actual Operational Demand</t>
  </si>
  <si>
    <t>2023-24</t>
  </si>
  <si>
    <t>2022-23</t>
  </si>
  <si>
    <t>2021-22</t>
  </si>
  <si>
    <t>2020-21</t>
  </si>
  <si>
    <t>2019-20</t>
  </si>
  <si>
    <t>2018-19</t>
  </si>
  <si>
    <t>N/A</t>
  </si>
  <si>
    <t>Historic data is from the SAER.</t>
  </si>
  <si>
    <t>Historic figures from SAER. Note that historic figures are in nameplate capacity whereas future is in typical summer rating in MW. This explains the slight difference. Also, AEMO doesn't count ADP 2 in assumptions but counts it in SAER.</t>
  </si>
  <si>
    <t>Goyder A</t>
  </si>
  <si>
    <t>Goyder B</t>
  </si>
  <si>
    <t>Wind Medium</t>
  </si>
  <si>
    <t>Wind High</t>
  </si>
  <si>
    <t>The renewable data is inclusive of both wind medium and solar amounts. Demand is the operational demand and is inclusive of hydrogen.</t>
  </si>
  <si>
    <t>Demand vs Renewable Energy Generation for the Copper Plate Case (Values Adjusted to Calendar Year)</t>
  </si>
  <si>
    <t>The renewable data is inclusive of both wind medium and solar amounts. Demand is the operational demand minus transmission and distribution losses and is inclusive of hydrogen.</t>
  </si>
  <si>
    <t>Calendar Year</t>
  </si>
  <si>
    <t>This sheet contains information relating to the forecast amount of demand and renewable energy generation in SA under the step change scenario over the forecast period when looking at the copper plate model.</t>
  </si>
  <si>
    <t>FY Ending</t>
  </si>
  <si>
    <t>Exceedance</t>
  </si>
  <si>
    <t>Renewable Energy Generation ISP</t>
  </si>
  <si>
    <t>Renewable ISP</t>
  </si>
  <si>
    <t>Average Capacity Factor of Solar and Wind Traces</t>
  </si>
  <si>
    <t>For illustration purposes, the capactiy factor for solar and wind traces within SA were calculated.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</si>
</sst>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0" x14ac:knownFonts="1">
    <font>
      <sz val="11"/>
      <color theme="1"/>
      <name val="Aptos Narrow"/>
      <family val="2"/>
      <scheme val="minor"/>
    </font>
    <font>
      <sz val="11"/>
      <name val="Calibri"/>
      <family val="2"/>
    </font>
    <font>
      <sz val="10"/>
      <name val="Arial"/>
      <family val="2"/>
    </font>
    <font>
      <sz val="11"/>
      <name val="Arial"/>
      <family val="2"/>
    </font>
    <font>
      <sz val="11"/>
      <color theme="1"/>
      <name val="Arial"/>
      <family val="2"/>
    </font>
    <font>
      <b/>
      <sz val="11"/>
      <name val="Arial"/>
      <family val="2"/>
    </font>
    <font>
      <b/>
      <sz val="11"/>
      <color theme="1"/>
      <name val="Arial"/>
      <family val="2"/>
    </font>
    <font>
      <b/>
      <sz val="11"/>
      <name val="Calibri"/>
      <family val="2"/>
    </font>
    <font>
      <sz val="11"/>
      <color theme="1"/>
      <name val="Aptos Narrow"/>
      <family val="2"/>
      <scheme val="minor"/>
    </font>
    <font>
      <sz val="8"/>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xf numFmtId="0" fontId="2" fillId="0" borderId="0"/>
    <xf numFmtId="9" fontId="8" fillId="0" borderId="0" applyFont="0" applyFill="0" applyBorder="0" applyAlignment="0" applyProtection="0"/>
  </cellStyleXfs>
  <cellXfs count="12">
    <xf numFmtId="0" fontId="0" fillId="0" borderId="0" xfId="0"/>
    <xf numFmtId="0" fontId="3" fillId="0" borderId="0" xfId="2" applyFont="1" applyAlignment="1">
      <alignment horizontal="left"/>
    </xf>
    <xf numFmtId="0" fontId="3" fillId="0" borderId="0" xfId="2" applyFont="1" applyAlignment="1">
      <alignment horizontal="left" wrapText="1"/>
    </xf>
    <xf numFmtId="0" fontId="4" fillId="0" borderId="0" xfId="0" applyFont="1"/>
    <xf numFmtId="0" fontId="5" fillId="0" borderId="0" xfId="2" applyFont="1" applyAlignment="1">
      <alignment horizontal="left"/>
    </xf>
    <xf numFmtId="0" fontId="6" fillId="0" borderId="0" xfId="0" applyFont="1"/>
    <xf numFmtId="0" fontId="3" fillId="0" borderId="0" xfId="2" applyFont="1"/>
    <xf numFmtId="0" fontId="7" fillId="0" borderId="1" xfId="0" applyFont="1" applyBorder="1" applyAlignment="1">
      <alignment horizontal="center" vertical="top"/>
    </xf>
    <xf numFmtId="10" fontId="4" fillId="0" borderId="0" xfId="3" applyNumberFormat="1" applyFont="1"/>
    <xf numFmtId="164" fontId="4" fillId="0" borderId="0" xfId="3" applyNumberFormat="1" applyFont="1"/>
    <xf numFmtId="165" fontId="3" fillId="0" borderId="0" xfId="2" applyNumberFormat="1" applyFont="1" applyAlignment="1">
      <alignment horizontal="right"/>
    </xf>
    <xf numFmtId="165" fontId="4" fillId="0" borderId="0" xfId="0" applyNumberFormat="1" applyFont="1" applyAlignment="1">
      <alignment horizontal="right"/>
    </xf>
  </cellXfs>
  <cellStyles count="4">
    <cellStyle name="Normal" xfId="0" builtinId="0"/>
    <cellStyle name="Normal 2" xfId="2" xr:uid="{A4F32487-C519-431A-B425-0FF89179894E}"/>
    <cellStyle name="Normal 2 4" xfId="1" xr:uid="{92C09586-7103-49C4-8431-F40FD2B152F1}"/>
    <cellStyle name="Percent" xfId="3" builtinId="5"/>
  </cellStyles>
  <dxfs count="0"/>
  <tableStyles count="0" defaultTableStyle="TableStyleMedium2" defaultPivotStyle="PivotStyleLight16"/>
  <colors>
    <mruColors>
      <color rgb="FF34B9B3"/>
      <color rgb="FF333333"/>
      <color rgb="FF48C063"/>
      <color rgb="FF328A75"/>
      <color rgb="FF087570"/>
      <color rgb="FFA1D978"/>
      <color rgb="FFFDD26E"/>
      <color rgb="FFCF9003"/>
      <color rgb="FFD9D9D9"/>
      <color rgb="FF0F45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17.xml"/><Relationship Id="rId1" Type="http://schemas.openxmlformats.org/officeDocument/2006/relationships/themeOverride" Target="../theme/themeOverride6.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4.xml"/><Relationship Id="rId1" Type="http://schemas.openxmlformats.org/officeDocument/2006/relationships/themeOverride" Target="../theme/themeOverrid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Figure 2: Growth of Refundable Credits Over Time </a:t>
            </a:r>
          </a:p>
        </c:rich>
      </c:tx>
      <c:overlay val="0"/>
      <c:spPr>
        <a:noFill/>
        <a:ln w="25400">
          <a:noFill/>
        </a:ln>
      </c:spPr>
    </c:title>
    <c:autoTitleDeleted val="0"/>
    <c:plotArea>
      <c:layout/>
      <c:areaChart>
        <c:grouping val="stacked"/>
        <c:varyColors val="0"/>
        <c:ser>
          <c:idx val="0"/>
          <c:order val="0"/>
          <c:spPr>
            <a:solidFill>
              <a:srgbClr val="333399"/>
            </a:solidFill>
            <a:ln w="12700">
              <a:solidFill>
                <a:srgbClr val="000000"/>
              </a:solidFill>
              <a:prstDash val="solid"/>
            </a:ln>
          </c:spPr>
          <c:val>
            <c:numRef>
              <c:f>'Macintosh HD:Users:timmeko:projects:TPC-styleguide:excel files:[bar.xls]Graph'!#REF!</c:f>
              <c:numCache>
                <c:formatCode>General</c:formatCode>
                <c:ptCount val="31"/>
                <c:pt idx="0">
                  <c:v>2.9548800000000002</c:v>
                </c:pt>
                <c:pt idx="1">
                  <c:v>2.9500920000000002</c:v>
                </c:pt>
                <c:pt idx="2">
                  <c:v>2.9453040000000001</c:v>
                </c:pt>
                <c:pt idx="3">
                  <c:v>2.9405160000000001</c:v>
                </c:pt>
                <c:pt idx="4">
                  <c:v>2.9357280000000001</c:v>
                </c:pt>
                <c:pt idx="5">
                  <c:v>2.9309400000000001</c:v>
                </c:pt>
                <c:pt idx="6">
                  <c:v>2.9261520000000001</c:v>
                </c:pt>
                <c:pt idx="7">
                  <c:v>2.9213640000000001</c:v>
                </c:pt>
                <c:pt idx="8">
                  <c:v>2.9165760000000001</c:v>
                </c:pt>
                <c:pt idx="9">
                  <c:v>2.911788</c:v>
                </c:pt>
                <c:pt idx="10">
                  <c:v>2.907</c:v>
                </c:pt>
                <c:pt idx="11">
                  <c:v>3.9893999999999998</c:v>
                </c:pt>
                <c:pt idx="12">
                  <c:v>5.0717999999999996</c:v>
                </c:pt>
                <c:pt idx="13">
                  <c:v>6.1541999999999941</c:v>
                </c:pt>
                <c:pt idx="14">
                  <c:v>7.2366000000000001</c:v>
                </c:pt>
                <c:pt idx="15">
                  <c:v>8.3190000000000008</c:v>
                </c:pt>
                <c:pt idx="16">
                  <c:v>11.91225</c:v>
                </c:pt>
                <c:pt idx="17">
                  <c:v>15.5055</c:v>
                </c:pt>
                <c:pt idx="18">
                  <c:v>19.098749999999999</c:v>
                </c:pt>
                <c:pt idx="19">
                  <c:v>22.692</c:v>
                </c:pt>
                <c:pt idx="20">
                  <c:v>27.709</c:v>
                </c:pt>
                <c:pt idx="21">
                  <c:v>29.600999999999999</c:v>
                </c:pt>
                <c:pt idx="22">
                  <c:v>30.59</c:v>
                </c:pt>
                <c:pt idx="23">
                  <c:v>33.448</c:v>
                </c:pt>
                <c:pt idx="24">
                  <c:v>33</c:v>
                </c:pt>
                <c:pt idx="25">
                  <c:v>32.420999999999999</c:v>
                </c:pt>
                <c:pt idx="26">
                  <c:v>33.176000000000002</c:v>
                </c:pt>
                <c:pt idx="27">
                  <c:v>29.042999999999999</c:v>
                </c:pt>
                <c:pt idx="28">
                  <c:v>33.060806324110672</c:v>
                </c:pt>
                <c:pt idx="29">
                  <c:v>38.351999999999997</c:v>
                </c:pt>
                <c:pt idx="30">
                  <c:v>38.1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Refundable Element of EITC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0-E00A-4A24-A7A0-6F90EE373C8A}"/>
            </c:ext>
          </c:extLst>
        </c:ser>
        <c:ser>
          <c:idx val="1"/>
          <c:order val="1"/>
          <c:spPr>
            <a:solidFill>
              <a:srgbClr val="666699"/>
            </a:solidFill>
            <a:ln w="12700">
              <a:solidFill>
                <a:srgbClr val="000000"/>
              </a:solidFill>
              <a:prstDash val="solid"/>
            </a:ln>
          </c:spPr>
          <c:val>
            <c:numRef>
              <c:f>'Macintosh HD:Users:timmeko:projects:TPC-styleguide:excel files:[bar.xls]Graph'!#REF!</c:f>
              <c:numCache>
                <c:formatCode>General</c:formatCode>
                <c:ptCount val="31"/>
                <c:pt idx="0">
                  <c:v>1.1491199999999999</c:v>
                </c:pt>
                <c:pt idx="1">
                  <c:v>1.102608</c:v>
                </c:pt>
                <c:pt idx="2">
                  <c:v>1.0560959999999999</c:v>
                </c:pt>
                <c:pt idx="3">
                  <c:v>1.009584</c:v>
                </c:pt>
                <c:pt idx="4">
                  <c:v>0.96307200000000004</c:v>
                </c:pt>
                <c:pt idx="5">
                  <c:v>0.91656000000000004</c:v>
                </c:pt>
                <c:pt idx="6">
                  <c:v>0.87004800000000004</c:v>
                </c:pt>
                <c:pt idx="7">
                  <c:v>0.82353600000000005</c:v>
                </c:pt>
                <c:pt idx="8">
                  <c:v>0.77702400000000005</c:v>
                </c:pt>
                <c:pt idx="9">
                  <c:v>0.73051200000000005</c:v>
                </c:pt>
                <c:pt idx="10">
                  <c:v>0.68400000000000005</c:v>
                </c:pt>
                <c:pt idx="11">
                  <c:v>0.99839999999999995</c:v>
                </c:pt>
                <c:pt idx="12">
                  <c:v>1.3128</c:v>
                </c:pt>
                <c:pt idx="13">
                  <c:v>1.6271999999999991</c:v>
                </c:pt>
                <c:pt idx="14">
                  <c:v>1.9415999999999991</c:v>
                </c:pt>
                <c:pt idx="15">
                  <c:v>2.2559999999999989</c:v>
                </c:pt>
                <c:pt idx="16">
                  <c:v>2.56</c:v>
                </c:pt>
                <c:pt idx="17">
                  <c:v>2.8639999999999999</c:v>
                </c:pt>
                <c:pt idx="18">
                  <c:v>3.1680000000000001</c:v>
                </c:pt>
                <c:pt idx="19">
                  <c:v>3.472</c:v>
                </c:pt>
                <c:pt idx="20">
                  <c:v>3.7510000000000021</c:v>
                </c:pt>
                <c:pt idx="21">
                  <c:v>4.2119999999999971</c:v>
                </c:pt>
                <c:pt idx="22">
                  <c:v>4.2549999999999999</c:v>
                </c:pt>
                <c:pt idx="23">
                  <c:v>2.4859999999999989</c:v>
                </c:pt>
                <c:pt idx="24">
                  <c:v>2.09</c:v>
                </c:pt>
                <c:pt idx="25">
                  <c:v>2.14</c:v>
                </c:pt>
                <c:pt idx="26">
                  <c:v>1.4559999999999991</c:v>
                </c:pt>
                <c:pt idx="27">
                  <c:v>4.3330000000000002</c:v>
                </c:pt>
                <c:pt idx="28">
                  <c:v>4.9324268774703546</c:v>
                </c:pt>
                <c:pt idx="29">
                  <c:v>1.122000000000001</c:v>
                </c:pt>
                <c:pt idx="30">
                  <c:v>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Non-Refundable Element of EITC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1-E00A-4A24-A7A0-6F90EE373C8A}"/>
            </c:ext>
          </c:extLst>
        </c:ser>
        <c:ser>
          <c:idx val="2"/>
          <c:order val="2"/>
          <c:spPr>
            <a:solidFill>
              <a:srgbClr val="99CC00"/>
            </a:solidFill>
            <a:ln w="12700">
              <a:solidFill>
                <a:srgbClr val="000000"/>
              </a:solidFill>
              <a:prstDash val="solid"/>
            </a:ln>
          </c:spPr>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0.56499999999999995</c:v>
                </c:pt>
                <c:pt idx="24">
                  <c:v>0.88</c:v>
                </c:pt>
                <c:pt idx="25">
                  <c:v>1.07</c:v>
                </c:pt>
                <c:pt idx="26">
                  <c:v>5.2</c:v>
                </c:pt>
                <c:pt idx="27">
                  <c:v>4.9950000000000001</c:v>
                </c:pt>
                <c:pt idx="28">
                  <c:v>5.6860079051383403</c:v>
                </c:pt>
                <c:pt idx="29">
                  <c:v>6.63</c:v>
                </c:pt>
                <c:pt idx="30">
                  <c:v>9.1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Refundable Element of CTC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2-E00A-4A24-A7A0-6F90EE373C8A}"/>
            </c:ext>
          </c:extLst>
        </c:ser>
        <c:ser>
          <c:idx val="3"/>
          <c:order val="3"/>
          <c:spPr>
            <a:solidFill>
              <a:srgbClr val="90713A"/>
            </a:solidFill>
            <a:ln w="12700">
              <a:solidFill>
                <a:srgbClr val="000000"/>
              </a:solidFill>
              <a:prstDash val="solid"/>
            </a:ln>
          </c:spPr>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16.611000000000001</c:v>
                </c:pt>
                <c:pt idx="24">
                  <c:v>21.338487499999999</c:v>
                </c:pt>
                <c:pt idx="25">
                  <c:v>21.079000000000001</c:v>
                </c:pt>
                <c:pt idx="26">
                  <c:v>23.295999999999999</c:v>
                </c:pt>
                <c:pt idx="27">
                  <c:v>22.427</c:v>
                </c:pt>
                <c:pt idx="28">
                  <c:v>25.529549407114619</c:v>
                </c:pt>
                <c:pt idx="29">
                  <c:v>22.032</c:v>
                </c:pt>
                <c:pt idx="30">
                  <c:v>22.8</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Non-Refundable Element of CTC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3-E00A-4A24-A7A0-6F90EE373C8A}"/>
            </c:ext>
          </c:extLst>
        </c:ser>
        <c:dLbls>
          <c:showLegendKey val="0"/>
          <c:showVal val="0"/>
          <c:showCatName val="0"/>
          <c:showSerName val="0"/>
          <c:showPercent val="0"/>
          <c:showBubbleSize val="0"/>
        </c:dLbls>
        <c:axId val="1897968424"/>
        <c:axId val="1897971736"/>
      </c:areaChart>
      <c:catAx>
        <c:axId val="1897968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897971736"/>
        <c:crosses val="autoZero"/>
        <c:auto val="1"/>
        <c:lblAlgn val="ctr"/>
        <c:lblOffset val="100"/>
        <c:tickLblSkip val="5"/>
        <c:tickMarkSkip val="1"/>
        <c:noMultiLvlLbl val="0"/>
      </c:catAx>
      <c:valAx>
        <c:axId val="1897971736"/>
        <c:scaling>
          <c:orientation val="minMax"/>
        </c:scaling>
        <c:delete val="0"/>
        <c:axPos val="l"/>
        <c:majorGridlines>
          <c:spPr>
            <a:ln w="3175">
              <a:solidFill>
                <a:schemeClr val="bg2">
                  <a:lumMod val="75000"/>
                </a:schemeClr>
              </a:solidFill>
              <a:prstDash val="solid"/>
            </a:ln>
          </c:spPr>
        </c:majorGridlines>
        <c:title>
          <c:tx>
            <c:rich>
              <a:bodyPr rot="0" vert="horz"/>
              <a:lstStyle/>
              <a:p>
                <a:pPr>
                  <a:defRPr sz="1000"/>
                </a:pPr>
                <a:r>
                  <a:rPr lang="en-US" sz="1000"/>
                  <a:t>Credits</a:t>
                </a:r>
                <a:r>
                  <a:rPr lang="en-US" sz="1000" baseline="0"/>
                  <a:t> (in b</a:t>
                </a:r>
                <a:r>
                  <a:rPr lang="en-US" sz="1000"/>
                  <a:t>illions of 2006 dollars)$</a:t>
                </a:r>
              </a:p>
            </c:rich>
          </c:tx>
          <c:layout>
            <c:manualLayout>
              <c:xMode val="edge"/>
              <c:yMode val="edge"/>
              <c:x val="0.13539018560179999"/>
              <c:y val="0.165485479087841"/>
            </c:manualLayout>
          </c:layout>
          <c:overlay val="0"/>
          <c:spPr>
            <a:noFill/>
            <a:ln w="25400">
              <a:noFill/>
            </a:ln>
          </c:spPr>
        </c:title>
        <c:numFmt formatCode="0" sourceLinked="0"/>
        <c:majorTickMark val="none"/>
        <c:minorTickMark val="none"/>
        <c:tickLblPos val="nextTo"/>
        <c:spPr>
          <a:ln w="3175">
            <a:solidFill>
              <a:srgbClr val="000000"/>
            </a:solidFill>
            <a:prstDash val="solid"/>
          </a:ln>
        </c:spPr>
        <c:txPr>
          <a:bodyPr rot="0" vert="horz"/>
          <a:lstStyle/>
          <a:p>
            <a:pPr>
              <a:defRPr/>
            </a:pPr>
            <a:endParaRPr lang="en-US"/>
          </a:p>
        </c:txPr>
        <c:crossAx val="1897968424"/>
        <c:crosses val="autoZero"/>
        <c:crossBetween val="midCat"/>
        <c:majorUnit val="20"/>
        <c:minorUnit val="10"/>
      </c:valAx>
      <c:spPr>
        <a:solidFill>
          <a:srgbClr val="FFFFFF"/>
        </a:solidFill>
        <a:ln w="12700">
          <a:solidFill>
            <a:schemeClr val="bg2">
              <a:lumMod val="75000"/>
            </a:schemeClr>
          </a:solidFill>
          <a:prstDash val="solid"/>
        </a:ln>
      </c:spPr>
    </c:plotArea>
    <c:legend>
      <c:legendPos val="r"/>
      <c:overlay val="0"/>
      <c:spPr>
        <a:solidFill>
          <a:srgbClr val="FFFFFF"/>
        </a:solidFill>
        <a:ln w="3175">
          <a:solidFill>
            <a:srgbClr val="000000"/>
          </a:solidFill>
          <a:prstDash val="solid"/>
        </a:ln>
      </c:spPr>
    </c:legend>
    <c:plotVisOnly val="1"/>
    <c:dispBlanksAs val="zero"/>
    <c:showDLblsOverMax val="0"/>
  </c:chart>
  <c:spPr>
    <a:noFill/>
    <a:ln w="9525">
      <a:no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Figure 2: Growth of Refundable Credits Over Time </a:t>
            </a:r>
          </a:p>
        </c:rich>
      </c:tx>
      <c:overlay val="0"/>
      <c:spPr>
        <a:noFill/>
        <a:ln w="25400">
          <a:noFill/>
        </a:ln>
      </c:spPr>
    </c:title>
    <c:autoTitleDeleted val="0"/>
    <c:plotArea>
      <c:layout/>
      <c:areaChart>
        <c:grouping val="stacked"/>
        <c:varyColors val="0"/>
        <c:ser>
          <c:idx val="0"/>
          <c:order val="0"/>
          <c:spPr>
            <a:solidFill>
              <a:srgbClr val="333399"/>
            </a:solidFill>
            <a:ln w="12700">
              <a:solidFill>
                <a:srgbClr val="000000"/>
              </a:solidFill>
              <a:prstDash val="solid"/>
            </a:ln>
          </c:spPr>
          <c:val>
            <c:numRef>
              <c:f>'Macintosh HD:Users:timmeko:projects:TPC-styleguide:excel files:[bar.xls]Graph'!#REF!</c:f>
              <c:numCache>
                <c:formatCode>General</c:formatCode>
                <c:ptCount val="31"/>
                <c:pt idx="0">
                  <c:v>2.9548800000000002</c:v>
                </c:pt>
                <c:pt idx="1">
                  <c:v>2.9500920000000002</c:v>
                </c:pt>
                <c:pt idx="2">
                  <c:v>2.9453040000000001</c:v>
                </c:pt>
                <c:pt idx="3">
                  <c:v>2.9405160000000001</c:v>
                </c:pt>
                <c:pt idx="4">
                  <c:v>2.9357280000000001</c:v>
                </c:pt>
                <c:pt idx="5">
                  <c:v>2.9309400000000001</c:v>
                </c:pt>
                <c:pt idx="6">
                  <c:v>2.9261520000000001</c:v>
                </c:pt>
                <c:pt idx="7">
                  <c:v>2.9213640000000001</c:v>
                </c:pt>
                <c:pt idx="8">
                  <c:v>2.9165760000000001</c:v>
                </c:pt>
                <c:pt idx="9">
                  <c:v>2.911788</c:v>
                </c:pt>
                <c:pt idx="10">
                  <c:v>2.907</c:v>
                </c:pt>
                <c:pt idx="11">
                  <c:v>3.9893999999999998</c:v>
                </c:pt>
                <c:pt idx="12">
                  <c:v>5.0717999999999996</c:v>
                </c:pt>
                <c:pt idx="13">
                  <c:v>6.1541999999999941</c:v>
                </c:pt>
                <c:pt idx="14">
                  <c:v>7.2366000000000001</c:v>
                </c:pt>
                <c:pt idx="15">
                  <c:v>8.3190000000000008</c:v>
                </c:pt>
                <c:pt idx="16">
                  <c:v>11.91225</c:v>
                </c:pt>
                <c:pt idx="17">
                  <c:v>15.5055</c:v>
                </c:pt>
                <c:pt idx="18">
                  <c:v>19.098749999999999</c:v>
                </c:pt>
                <c:pt idx="19">
                  <c:v>22.692</c:v>
                </c:pt>
                <c:pt idx="20">
                  <c:v>27.709</c:v>
                </c:pt>
                <c:pt idx="21">
                  <c:v>29.600999999999999</c:v>
                </c:pt>
                <c:pt idx="22">
                  <c:v>30.59</c:v>
                </c:pt>
                <c:pt idx="23">
                  <c:v>33.448</c:v>
                </c:pt>
                <c:pt idx="24">
                  <c:v>33</c:v>
                </c:pt>
                <c:pt idx="25">
                  <c:v>32.420999999999999</c:v>
                </c:pt>
                <c:pt idx="26">
                  <c:v>33.176000000000002</c:v>
                </c:pt>
                <c:pt idx="27">
                  <c:v>29.042999999999999</c:v>
                </c:pt>
                <c:pt idx="28">
                  <c:v>33.060806324110672</c:v>
                </c:pt>
                <c:pt idx="29">
                  <c:v>38.351999999999997</c:v>
                </c:pt>
                <c:pt idx="30">
                  <c:v>38.1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Refundable Element of EITC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0-0058-4AD8-8EFA-3D6499B6C95B}"/>
            </c:ext>
          </c:extLst>
        </c:ser>
        <c:ser>
          <c:idx val="1"/>
          <c:order val="1"/>
          <c:spPr>
            <a:solidFill>
              <a:srgbClr val="666699"/>
            </a:solidFill>
            <a:ln w="12700">
              <a:solidFill>
                <a:srgbClr val="000000"/>
              </a:solidFill>
              <a:prstDash val="solid"/>
            </a:ln>
          </c:spPr>
          <c:val>
            <c:numRef>
              <c:f>'Macintosh HD:Users:timmeko:projects:TPC-styleguide:excel files:[bar.xls]Graph'!#REF!</c:f>
              <c:numCache>
                <c:formatCode>General</c:formatCode>
                <c:ptCount val="31"/>
                <c:pt idx="0">
                  <c:v>1.1491199999999999</c:v>
                </c:pt>
                <c:pt idx="1">
                  <c:v>1.102608</c:v>
                </c:pt>
                <c:pt idx="2">
                  <c:v>1.0560959999999999</c:v>
                </c:pt>
                <c:pt idx="3">
                  <c:v>1.009584</c:v>
                </c:pt>
                <c:pt idx="4">
                  <c:v>0.96307200000000004</c:v>
                </c:pt>
                <c:pt idx="5">
                  <c:v>0.91656000000000004</c:v>
                </c:pt>
                <c:pt idx="6">
                  <c:v>0.87004800000000004</c:v>
                </c:pt>
                <c:pt idx="7">
                  <c:v>0.82353600000000005</c:v>
                </c:pt>
                <c:pt idx="8">
                  <c:v>0.77702400000000005</c:v>
                </c:pt>
                <c:pt idx="9">
                  <c:v>0.73051200000000005</c:v>
                </c:pt>
                <c:pt idx="10">
                  <c:v>0.68400000000000005</c:v>
                </c:pt>
                <c:pt idx="11">
                  <c:v>0.99839999999999995</c:v>
                </c:pt>
                <c:pt idx="12">
                  <c:v>1.3128</c:v>
                </c:pt>
                <c:pt idx="13">
                  <c:v>1.6271999999999991</c:v>
                </c:pt>
                <c:pt idx="14">
                  <c:v>1.9415999999999991</c:v>
                </c:pt>
                <c:pt idx="15">
                  <c:v>2.2559999999999989</c:v>
                </c:pt>
                <c:pt idx="16">
                  <c:v>2.56</c:v>
                </c:pt>
                <c:pt idx="17">
                  <c:v>2.8639999999999999</c:v>
                </c:pt>
                <c:pt idx="18">
                  <c:v>3.1680000000000001</c:v>
                </c:pt>
                <c:pt idx="19">
                  <c:v>3.472</c:v>
                </c:pt>
                <c:pt idx="20">
                  <c:v>3.7510000000000021</c:v>
                </c:pt>
                <c:pt idx="21">
                  <c:v>4.2119999999999971</c:v>
                </c:pt>
                <c:pt idx="22">
                  <c:v>4.2549999999999999</c:v>
                </c:pt>
                <c:pt idx="23">
                  <c:v>2.4859999999999989</c:v>
                </c:pt>
                <c:pt idx="24">
                  <c:v>2.09</c:v>
                </c:pt>
                <c:pt idx="25">
                  <c:v>2.14</c:v>
                </c:pt>
                <c:pt idx="26">
                  <c:v>1.4559999999999991</c:v>
                </c:pt>
                <c:pt idx="27">
                  <c:v>4.3330000000000002</c:v>
                </c:pt>
                <c:pt idx="28">
                  <c:v>4.9324268774703546</c:v>
                </c:pt>
                <c:pt idx="29">
                  <c:v>1.122000000000001</c:v>
                </c:pt>
                <c:pt idx="30">
                  <c:v>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Non-Refundable Element of EITC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1-0058-4AD8-8EFA-3D6499B6C95B}"/>
            </c:ext>
          </c:extLst>
        </c:ser>
        <c:ser>
          <c:idx val="2"/>
          <c:order val="2"/>
          <c:spPr>
            <a:solidFill>
              <a:srgbClr val="99CC00"/>
            </a:solidFill>
            <a:ln w="12700">
              <a:solidFill>
                <a:srgbClr val="000000"/>
              </a:solidFill>
              <a:prstDash val="solid"/>
            </a:ln>
          </c:spPr>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0.56499999999999995</c:v>
                </c:pt>
                <c:pt idx="24">
                  <c:v>0.88</c:v>
                </c:pt>
                <c:pt idx="25">
                  <c:v>1.07</c:v>
                </c:pt>
                <c:pt idx="26">
                  <c:v>5.2</c:v>
                </c:pt>
                <c:pt idx="27">
                  <c:v>4.9950000000000001</c:v>
                </c:pt>
                <c:pt idx="28">
                  <c:v>5.6860079051383403</c:v>
                </c:pt>
                <c:pt idx="29">
                  <c:v>6.63</c:v>
                </c:pt>
                <c:pt idx="30">
                  <c:v>9.1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Refundable Element of CTC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2-0058-4AD8-8EFA-3D6499B6C95B}"/>
            </c:ext>
          </c:extLst>
        </c:ser>
        <c:ser>
          <c:idx val="3"/>
          <c:order val="3"/>
          <c:spPr>
            <a:solidFill>
              <a:srgbClr val="90713A"/>
            </a:solidFill>
            <a:ln w="12700">
              <a:solidFill>
                <a:srgbClr val="000000"/>
              </a:solidFill>
              <a:prstDash val="solid"/>
            </a:ln>
          </c:spPr>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16.611000000000001</c:v>
                </c:pt>
                <c:pt idx="24">
                  <c:v>21.338487499999999</c:v>
                </c:pt>
                <c:pt idx="25">
                  <c:v>21.079000000000001</c:v>
                </c:pt>
                <c:pt idx="26">
                  <c:v>23.295999999999999</c:v>
                </c:pt>
                <c:pt idx="27">
                  <c:v>22.427</c:v>
                </c:pt>
                <c:pt idx="28">
                  <c:v>25.529549407114619</c:v>
                </c:pt>
                <c:pt idx="29">
                  <c:v>22.032</c:v>
                </c:pt>
                <c:pt idx="30">
                  <c:v>22.8</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Non-Refundable Element of CTC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3-0058-4AD8-8EFA-3D6499B6C95B}"/>
            </c:ext>
          </c:extLst>
        </c:ser>
        <c:dLbls>
          <c:showLegendKey val="0"/>
          <c:showVal val="0"/>
          <c:showCatName val="0"/>
          <c:showSerName val="0"/>
          <c:showPercent val="0"/>
          <c:showBubbleSize val="0"/>
        </c:dLbls>
        <c:axId val="1897968424"/>
        <c:axId val="1897971736"/>
      </c:areaChart>
      <c:catAx>
        <c:axId val="1897968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897971736"/>
        <c:crosses val="autoZero"/>
        <c:auto val="1"/>
        <c:lblAlgn val="ctr"/>
        <c:lblOffset val="100"/>
        <c:tickLblSkip val="5"/>
        <c:tickMarkSkip val="1"/>
        <c:noMultiLvlLbl val="0"/>
      </c:catAx>
      <c:valAx>
        <c:axId val="1897971736"/>
        <c:scaling>
          <c:orientation val="minMax"/>
        </c:scaling>
        <c:delete val="0"/>
        <c:axPos val="l"/>
        <c:majorGridlines>
          <c:spPr>
            <a:ln w="3175">
              <a:solidFill>
                <a:schemeClr val="bg2">
                  <a:lumMod val="75000"/>
                </a:schemeClr>
              </a:solidFill>
              <a:prstDash val="solid"/>
            </a:ln>
          </c:spPr>
        </c:majorGridlines>
        <c:title>
          <c:tx>
            <c:rich>
              <a:bodyPr rot="0" vert="horz"/>
              <a:lstStyle/>
              <a:p>
                <a:pPr>
                  <a:defRPr sz="1000"/>
                </a:pPr>
                <a:r>
                  <a:rPr lang="en-US" sz="1000"/>
                  <a:t>Credits</a:t>
                </a:r>
                <a:r>
                  <a:rPr lang="en-US" sz="1000" baseline="0"/>
                  <a:t> (in b</a:t>
                </a:r>
                <a:r>
                  <a:rPr lang="en-US" sz="1000"/>
                  <a:t>illions of 2006 dollars)$</a:t>
                </a:r>
              </a:p>
            </c:rich>
          </c:tx>
          <c:layout>
            <c:manualLayout>
              <c:xMode val="edge"/>
              <c:yMode val="edge"/>
              <c:x val="0.13539018560179999"/>
              <c:y val="0.165485479087841"/>
            </c:manualLayout>
          </c:layout>
          <c:overlay val="0"/>
          <c:spPr>
            <a:noFill/>
            <a:ln w="25400">
              <a:noFill/>
            </a:ln>
          </c:spPr>
        </c:title>
        <c:numFmt formatCode="0" sourceLinked="0"/>
        <c:majorTickMark val="none"/>
        <c:minorTickMark val="none"/>
        <c:tickLblPos val="nextTo"/>
        <c:spPr>
          <a:ln w="3175">
            <a:solidFill>
              <a:srgbClr val="000000"/>
            </a:solidFill>
            <a:prstDash val="solid"/>
          </a:ln>
        </c:spPr>
        <c:txPr>
          <a:bodyPr rot="0" vert="horz"/>
          <a:lstStyle/>
          <a:p>
            <a:pPr>
              <a:defRPr/>
            </a:pPr>
            <a:endParaRPr lang="en-US"/>
          </a:p>
        </c:txPr>
        <c:crossAx val="1897968424"/>
        <c:crosses val="autoZero"/>
        <c:crossBetween val="midCat"/>
        <c:majorUnit val="20"/>
        <c:minorUnit val="10"/>
      </c:valAx>
      <c:spPr>
        <a:solidFill>
          <a:srgbClr val="FFFFFF"/>
        </a:solidFill>
        <a:ln w="12700">
          <a:solidFill>
            <a:schemeClr val="bg2">
              <a:lumMod val="75000"/>
            </a:schemeClr>
          </a:solidFill>
          <a:prstDash val="solid"/>
        </a:ln>
      </c:spPr>
    </c:plotArea>
    <c:legend>
      <c:legendPos val="r"/>
      <c:overlay val="0"/>
      <c:spPr>
        <a:solidFill>
          <a:srgbClr val="FFFFFF"/>
        </a:solidFill>
        <a:ln w="3175">
          <a:solidFill>
            <a:srgbClr val="000000"/>
          </a:solidFill>
          <a:prstDash val="solid"/>
        </a:ln>
      </c:spPr>
    </c:legend>
    <c:plotVisOnly val="1"/>
    <c:dispBlanksAs val="zero"/>
    <c:showDLblsOverMax val="0"/>
  </c:chart>
  <c:spPr>
    <a:noFill/>
    <a:ln w="9525">
      <a:no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5375283025244159E-2"/>
          <c:y val="0.14329459161244448"/>
          <c:w val="0.74994784636902256"/>
          <c:h val="0.74296569726975215"/>
        </c:manualLayout>
      </c:layout>
      <c:lineChart>
        <c:grouping val="standard"/>
        <c:varyColors val="0"/>
        <c:ser>
          <c:idx val="1"/>
          <c:order val="0"/>
          <c:tx>
            <c:strRef>
              <c:f>'CP Demand vs Generation CY'!$C$13</c:f>
              <c:strCache>
                <c:ptCount val="1"/>
                <c:pt idx="0">
                  <c:v>Operational Demand</c:v>
                </c:pt>
              </c:strCache>
            </c:strRef>
          </c:tx>
          <c:spPr>
            <a:ln>
              <a:solidFill>
                <a:srgbClr val="702F73"/>
              </a:solidFill>
            </a:ln>
          </c:spPr>
          <c:marker>
            <c:symbol val="none"/>
          </c:marker>
          <c:cat>
            <c:numRef>
              <c:f>'CP Demand vs Generation CY'!$B$14:$B$47</c:f>
              <c:numCache>
                <c:formatCode>General</c:formatCode>
                <c:ptCount val="34"/>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numCache>
            </c:numRef>
          </c:cat>
          <c:val>
            <c:numRef>
              <c:f>'CP Demand vs Generation CY'!$C$14:$C$45</c:f>
              <c:numCache>
                <c:formatCode>General</c:formatCode>
                <c:ptCount val="32"/>
                <c:pt idx="0">
                  <c:v>11.789815270205498</c:v>
                </c:pt>
                <c:pt idx="1">
                  <c:v>11.531743349953995</c:v>
                </c:pt>
                <c:pt idx="2">
                  <c:v>11.476874647251506</c:v>
                </c:pt>
                <c:pt idx="3">
                  <c:v>11.50625630846001</c:v>
                </c:pt>
                <c:pt idx="5">
                  <c:v>11.7562453419352</c:v>
                </c:pt>
                <c:pt idx="6">
                  <c:v>12.696404538321801</c:v>
                </c:pt>
                <c:pt idx="7">
                  <c:v>13.431757835435899</c:v>
                </c:pt>
                <c:pt idx="8">
                  <c:v>14.6217688749747</c:v>
                </c:pt>
                <c:pt idx="9">
                  <c:v>14.7391766300579</c:v>
                </c:pt>
                <c:pt idx="10">
                  <c:v>15.860447649951899</c:v>
                </c:pt>
                <c:pt idx="11">
                  <c:v>16.223216086269399</c:v>
                </c:pt>
                <c:pt idx="12">
                  <c:v>16.677600917926199</c:v>
                </c:pt>
                <c:pt idx="13">
                  <c:v>17.0226100538659</c:v>
                </c:pt>
                <c:pt idx="14">
                  <c:v>16.968755937672501</c:v>
                </c:pt>
                <c:pt idx="15">
                  <c:v>17.5408492589826</c:v>
                </c:pt>
                <c:pt idx="16">
                  <c:v>18.253117747902799</c:v>
                </c:pt>
                <c:pt idx="17">
                  <c:v>18.960651517429799</c:v>
                </c:pt>
                <c:pt idx="18">
                  <c:v>19.612253271935099</c:v>
                </c:pt>
                <c:pt idx="19">
                  <c:v>19.683562009872201</c:v>
                </c:pt>
                <c:pt idx="20">
                  <c:v>20.578956712977799</c:v>
                </c:pt>
                <c:pt idx="21">
                  <c:v>20.732217633169299</c:v>
                </c:pt>
                <c:pt idx="22">
                  <c:v>22.178515772460798</c:v>
                </c:pt>
                <c:pt idx="23">
                  <c:v>21.513742521626401</c:v>
                </c:pt>
                <c:pt idx="24">
                  <c:v>22.670525393481601</c:v>
                </c:pt>
                <c:pt idx="25">
                  <c:v>21.9514444066353</c:v>
                </c:pt>
                <c:pt idx="26">
                  <c:v>22.222340695742901</c:v>
                </c:pt>
                <c:pt idx="27">
                  <c:v>22.1775197337608</c:v>
                </c:pt>
                <c:pt idx="28">
                  <c:v>22.279250687711901</c:v>
                </c:pt>
                <c:pt idx="29">
                  <c:v>22.920892795579899</c:v>
                </c:pt>
                <c:pt idx="30">
                  <c:v>22.908254121643299</c:v>
                </c:pt>
                <c:pt idx="31">
                  <c:v>22.4820541418127</c:v>
                </c:pt>
              </c:numCache>
            </c:numRef>
          </c:val>
          <c:smooth val="0"/>
          <c:extLst>
            <c:ext xmlns:c16="http://schemas.microsoft.com/office/drawing/2014/chart" uri="{C3380CC4-5D6E-409C-BE32-E72D297353CC}">
              <c16:uniqueId val="{00000000-449F-4DE4-8B87-D4771C131A0C}"/>
            </c:ext>
          </c:extLst>
        </c:ser>
        <c:ser>
          <c:idx val="0"/>
          <c:order val="1"/>
          <c:tx>
            <c:strRef>
              <c:f>'CP Demand vs Generation CY'!$D$13</c:f>
              <c:strCache>
                <c:ptCount val="1"/>
                <c:pt idx="0">
                  <c:v>Renewable</c:v>
                </c:pt>
              </c:strCache>
            </c:strRef>
          </c:tx>
          <c:spPr>
            <a:ln>
              <a:solidFill>
                <a:srgbClr val="34B9B3"/>
              </a:solidFill>
            </a:ln>
          </c:spPr>
          <c:marker>
            <c:symbol val="none"/>
          </c:marker>
          <c:cat>
            <c:numRef>
              <c:f>'CP Demand vs Generation CY'!$B$14:$B$47</c:f>
              <c:numCache>
                <c:formatCode>General</c:formatCode>
                <c:ptCount val="34"/>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numCache>
            </c:numRef>
          </c:cat>
          <c:val>
            <c:numRef>
              <c:f>'CP Demand vs Generation CY'!$D$14:$D$45</c:f>
              <c:numCache>
                <c:formatCode>General</c:formatCode>
                <c:ptCount val="32"/>
                <c:pt idx="0">
                  <c:v>0</c:v>
                </c:pt>
                <c:pt idx="1">
                  <c:v>0</c:v>
                </c:pt>
                <c:pt idx="2">
                  <c:v>0</c:v>
                </c:pt>
                <c:pt idx="3">
                  <c:v>0</c:v>
                </c:pt>
                <c:pt idx="5">
                  <c:v>10.023184836395499</c:v>
                </c:pt>
                <c:pt idx="6">
                  <c:v>10.519420212481799</c:v>
                </c:pt>
                <c:pt idx="7">
                  <c:v>11.269119684537401</c:v>
                </c:pt>
                <c:pt idx="8">
                  <c:v>11.9260029325271</c:v>
                </c:pt>
                <c:pt idx="9">
                  <c:v>13.0408687356817</c:v>
                </c:pt>
                <c:pt idx="10">
                  <c:v>14.6092364380779</c:v>
                </c:pt>
                <c:pt idx="11">
                  <c:v>15.443229611019801</c:v>
                </c:pt>
                <c:pt idx="12">
                  <c:v>16.961947850535498</c:v>
                </c:pt>
                <c:pt idx="13">
                  <c:v>18.111227716892301</c:v>
                </c:pt>
                <c:pt idx="14">
                  <c:v>17.273989489045899</c:v>
                </c:pt>
                <c:pt idx="15">
                  <c:v>16.738060956358702</c:v>
                </c:pt>
                <c:pt idx="16">
                  <c:v>18.064567105697002</c:v>
                </c:pt>
                <c:pt idx="17">
                  <c:v>16.885569105570202</c:v>
                </c:pt>
                <c:pt idx="18">
                  <c:v>18.151676924304201</c:v>
                </c:pt>
                <c:pt idx="19">
                  <c:v>16.691732709260499</c:v>
                </c:pt>
                <c:pt idx="20">
                  <c:v>17.887634957812701</c:v>
                </c:pt>
                <c:pt idx="21">
                  <c:v>19.4421011803718</c:v>
                </c:pt>
                <c:pt idx="22">
                  <c:v>19.9568300068163</c:v>
                </c:pt>
                <c:pt idx="23">
                  <c:v>20.1664562203832</c:v>
                </c:pt>
                <c:pt idx="24">
                  <c:v>22.117880805406902</c:v>
                </c:pt>
                <c:pt idx="25">
                  <c:v>26.345530548026399</c:v>
                </c:pt>
                <c:pt idx="26">
                  <c:v>29.805588975739902</c:v>
                </c:pt>
                <c:pt idx="27">
                  <c:v>30.283820560349501</c:v>
                </c:pt>
                <c:pt idx="28">
                  <c:v>29.826857352598299</c:v>
                </c:pt>
                <c:pt idx="29">
                  <c:v>29.2419870527626</c:v>
                </c:pt>
                <c:pt idx="30">
                  <c:v>30.756051726345799</c:v>
                </c:pt>
                <c:pt idx="31">
                  <c:v>29.574779148925899</c:v>
                </c:pt>
              </c:numCache>
            </c:numRef>
          </c:val>
          <c:smooth val="0"/>
          <c:extLst>
            <c:ext xmlns:c16="http://schemas.microsoft.com/office/drawing/2014/chart" uri="{C3380CC4-5D6E-409C-BE32-E72D297353CC}">
              <c16:uniqueId val="{00000002-449F-4DE4-8B87-D4771C131A0C}"/>
            </c:ext>
          </c:extLst>
        </c:ser>
        <c:dLbls>
          <c:showLegendKey val="0"/>
          <c:showVal val="0"/>
          <c:showCatName val="0"/>
          <c:showSerName val="0"/>
          <c:showPercent val="0"/>
          <c:showBubbleSize val="0"/>
        </c:dLbls>
        <c:smooth val="0"/>
        <c:axId val="1894740664"/>
        <c:axId val="1898071816"/>
      </c:lineChart>
      <c:catAx>
        <c:axId val="1894740664"/>
        <c:scaling>
          <c:orientation val="minMax"/>
        </c:scaling>
        <c:delete val="0"/>
        <c:axPos val="b"/>
        <c:title>
          <c:tx>
            <c:rich>
              <a:bodyPr/>
              <a:lstStyle/>
              <a:p>
                <a:pPr>
                  <a:defRPr/>
                </a:pPr>
                <a:r>
                  <a:rPr lang="en-AU" sz="1300" baseline="0"/>
                  <a:t>Calendar Year</a:t>
                </a:r>
                <a:endParaRPr lang="en-AU" sz="1300"/>
              </a:p>
            </c:rich>
          </c:tx>
          <c:layout>
            <c:manualLayout>
              <c:xMode val="edge"/>
              <c:yMode val="edge"/>
              <c:x val="0.39270696332174326"/>
              <c:y val="0.95017288971261504"/>
            </c:manualLayout>
          </c:layout>
          <c:overlay val="0"/>
        </c:title>
        <c:numFmt formatCode="General" sourceLinked="1"/>
        <c:majorTickMark val="out"/>
        <c:minorTickMark val="none"/>
        <c:tickLblPos val="nextTo"/>
        <c:spPr>
          <a:ln w="3175">
            <a:solidFill>
              <a:srgbClr val="000000"/>
            </a:solidFill>
            <a:prstDash val="solid"/>
          </a:ln>
        </c:spPr>
        <c:txPr>
          <a:bodyPr rot="0" vert="horz"/>
          <a:lstStyle/>
          <a:p>
            <a:pPr>
              <a:defRPr sz="900"/>
            </a:pPr>
            <a:endParaRPr lang="en-US"/>
          </a:p>
        </c:txPr>
        <c:crossAx val="1898071816"/>
        <c:crosses val="autoZero"/>
        <c:auto val="1"/>
        <c:lblAlgn val="ctr"/>
        <c:lblOffset val="100"/>
        <c:tickLblSkip val="5"/>
        <c:noMultiLvlLbl val="0"/>
      </c:catAx>
      <c:valAx>
        <c:axId val="1898071816"/>
        <c:scaling>
          <c:orientation val="minMax"/>
          <c:max val="32"/>
          <c:min val="0"/>
        </c:scaling>
        <c:delete val="0"/>
        <c:axPos val="l"/>
        <c:majorGridlines>
          <c:spPr>
            <a:ln w="3175">
              <a:solidFill>
                <a:srgbClr val="D9D9D9"/>
              </a:solidFill>
              <a:prstDash val="solid"/>
            </a:ln>
          </c:spPr>
        </c:majorGridlines>
        <c:title>
          <c:tx>
            <c:rich>
              <a:bodyPr/>
              <a:lstStyle/>
              <a:p>
                <a:pPr>
                  <a:defRPr/>
                </a:pPr>
                <a:r>
                  <a:rPr lang="en-AU" sz="1300"/>
                  <a:t>Annual Amount (TWh)</a:t>
                </a:r>
              </a:p>
            </c:rich>
          </c:tx>
          <c:layout>
            <c:manualLayout>
              <c:xMode val="edge"/>
              <c:yMode val="edge"/>
              <c:x val="1.2356406019357279E-3"/>
              <c:y val="0.32296349439352207"/>
            </c:manualLayout>
          </c:layout>
          <c:overlay val="0"/>
        </c:title>
        <c:numFmt formatCode="0" sourceLinked="0"/>
        <c:majorTickMark val="none"/>
        <c:minorTickMark val="none"/>
        <c:tickLblPos val="nextTo"/>
        <c:spPr>
          <a:ln w="3175">
            <a:noFill/>
            <a:prstDash val="solid"/>
          </a:ln>
        </c:spPr>
        <c:txPr>
          <a:bodyPr rot="0" vert="horz"/>
          <a:lstStyle/>
          <a:p>
            <a:pPr>
              <a:defRPr sz="900"/>
            </a:pPr>
            <a:endParaRPr lang="en-US"/>
          </a:p>
        </c:txPr>
        <c:crossAx val="1894740664"/>
        <c:crosses val="autoZero"/>
        <c:crossBetween val="midCat"/>
        <c:majorUnit val="4"/>
      </c:valAx>
      <c:spPr>
        <a:noFill/>
        <a:ln w="25400">
          <a:noFill/>
        </a:ln>
      </c:spPr>
    </c:plotArea>
    <c:plotVisOnly val="1"/>
    <c:dispBlanksAs val="gap"/>
    <c:showDLblsOverMax val="0"/>
  </c:chart>
  <c:spPr>
    <a:solidFill>
      <a:srgbClr val="FFFFFF"/>
    </a:solidFill>
    <a:ln w="3175">
      <a:noFill/>
      <a:prstDash val="solid"/>
    </a:ln>
  </c:spPr>
  <c:txPr>
    <a:bodyPr/>
    <a:lstStyle/>
    <a:p>
      <a:pPr>
        <a:defRPr sz="850" b="0" i="0" u="none" strike="noStrike" baseline="0">
          <a:solidFill>
            <a:srgbClr val="000000"/>
          </a:solidFill>
          <a:latin typeface="Lato Regular"/>
          <a:ea typeface="Arial"/>
          <a:cs typeface="Lato Regular"/>
        </a:defRPr>
      </a:pPr>
      <a:endParaRPr lang="en-US"/>
    </a:p>
  </c:txPr>
  <c:printSettings>
    <c:headerFooter/>
    <c:pageMargins b="1" l="0.75" r="0.75" t="1" header="0.5" footer="0.5"/>
    <c:pageSetup orientation="portrait"/>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5375283025244159E-2"/>
          <c:y val="0.12216261755199857"/>
          <c:w val="0.78985075692659246"/>
          <c:h val="0.76409754459579626"/>
        </c:manualLayout>
      </c:layout>
      <c:areaChart>
        <c:grouping val="stacked"/>
        <c:varyColors val="0"/>
        <c:ser>
          <c:idx val="0"/>
          <c:order val="0"/>
          <c:tx>
            <c:strRef>
              <c:f>'Renewable Capacity ISP'!$C$13</c:f>
              <c:strCache>
                <c:ptCount val="1"/>
                <c:pt idx="0">
                  <c:v>Wind</c:v>
                </c:pt>
              </c:strCache>
            </c:strRef>
          </c:tx>
          <c:spPr>
            <a:solidFill>
              <a:srgbClr val="A1D978"/>
            </a:solidFill>
            <a:ln w="25400">
              <a:noFill/>
            </a:ln>
          </c:spPr>
          <c:cat>
            <c:strRef>
              <c:f>'Renewable Capacity ISP'!$B$14:$B$47</c:f>
              <c:strCache>
                <c:ptCount val="34"/>
                <c:pt idx="0">
                  <c:v>2018-19</c:v>
                </c:pt>
                <c:pt idx="1">
                  <c:v>2019-20</c:v>
                </c:pt>
                <c:pt idx="2">
                  <c:v>2020-21</c:v>
                </c:pt>
                <c:pt idx="3">
                  <c:v>2021-22</c:v>
                </c:pt>
                <c:pt idx="4">
                  <c:v>2022-23</c:v>
                </c:pt>
                <c:pt idx="5">
                  <c:v>2023-24</c:v>
                </c:pt>
                <c:pt idx="6">
                  <c:v>2024-25</c:v>
                </c:pt>
                <c:pt idx="7">
                  <c:v>2025-26</c:v>
                </c:pt>
                <c:pt idx="8">
                  <c:v>2026-27</c:v>
                </c:pt>
                <c:pt idx="9">
                  <c:v>2027-28</c:v>
                </c:pt>
                <c:pt idx="10">
                  <c:v>2028-29</c:v>
                </c:pt>
                <c:pt idx="11">
                  <c:v>2029-30</c:v>
                </c:pt>
                <c:pt idx="12">
                  <c:v>2030-31</c:v>
                </c:pt>
                <c:pt idx="13">
                  <c:v>2031-32</c:v>
                </c:pt>
                <c:pt idx="14">
                  <c:v>2032-33</c:v>
                </c:pt>
                <c:pt idx="15">
                  <c:v>2033-34</c:v>
                </c:pt>
                <c:pt idx="16">
                  <c:v>2034-35</c:v>
                </c:pt>
                <c:pt idx="17">
                  <c:v>2035-36</c:v>
                </c:pt>
                <c:pt idx="18">
                  <c:v>2036-37</c:v>
                </c:pt>
                <c:pt idx="19">
                  <c:v>2037-38</c:v>
                </c:pt>
                <c:pt idx="20">
                  <c:v>2038-39</c:v>
                </c:pt>
                <c:pt idx="21">
                  <c:v>2039-40</c:v>
                </c:pt>
                <c:pt idx="22">
                  <c:v>2040-41</c:v>
                </c:pt>
                <c:pt idx="23">
                  <c:v>2041-42</c:v>
                </c:pt>
                <c:pt idx="24">
                  <c:v>2042-43</c:v>
                </c:pt>
                <c:pt idx="25">
                  <c:v>2043-44</c:v>
                </c:pt>
                <c:pt idx="26">
                  <c:v>2044-45</c:v>
                </c:pt>
                <c:pt idx="27">
                  <c:v>2045-46</c:v>
                </c:pt>
                <c:pt idx="28">
                  <c:v>2046-47</c:v>
                </c:pt>
                <c:pt idx="29">
                  <c:v>2047-48</c:v>
                </c:pt>
                <c:pt idx="30">
                  <c:v>2048-49</c:v>
                </c:pt>
                <c:pt idx="31">
                  <c:v>2049-50</c:v>
                </c:pt>
                <c:pt idx="32">
                  <c:v>2050-51</c:v>
                </c:pt>
                <c:pt idx="33">
                  <c:v>2051-52</c:v>
                </c:pt>
              </c:strCache>
            </c:strRef>
          </c:cat>
          <c:val>
            <c:numRef>
              <c:f>'Renewable Capacity ISP'!$C$14:$C$47</c:f>
              <c:numCache>
                <c:formatCode>0.000</c:formatCode>
                <c:ptCount val="34"/>
                <c:pt idx="0">
                  <c:v>2.141</c:v>
                </c:pt>
                <c:pt idx="1">
                  <c:v>2.141</c:v>
                </c:pt>
                <c:pt idx="2">
                  <c:v>2.141</c:v>
                </c:pt>
                <c:pt idx="3">
                  <c:v>2.351</c:v>
                </c:pt>
                <c:pt idx="4">
                  <c:v>2.3479999999999999</c:v>
                </c:pt>
                <c:pt idx="5">
                  <c:v>2.2524540000000002</c:v>
                </c:pt>
                <c:pt idx="6">
                  <c:v>2.5904470000000002</c:v>
                </c:pt>
                <c:pt idx="7">
                  <c:v>2.7306399999999997</c:v>
                </c:pt>
                <c:pt idx="8">
                  <c:v>2.8022414562599995</c:v>
                </c:pt>
                <c:pt idx="9">
                  <c:v>3.0072915060899996</c:v>
                </c:pt>
                <c:pt idx="10">
                  <c:v>3.1604792482200001</c:v>
                </c:pt>
                <c:pt idx="11">
                  <c:v>4.1269735784400003</c:v>
                </c:pt>
                <c:pt idx="12">
                  <c:v>4.1022248923000006</c:v>
                </c:pt>
                <c:pt idx="13">
                  <c:v>4.1022248971800002</c:v>
                </c:pt>
                <c:pt idx="14">
                  <c:v>4.3442018991800007</c:v>
                </c:pt>
                <c:pt idx="15">
                  <c:v>4.4896676022099999</c:v>
                </c:pt>
                <c:pt idx="16">
                  <c:v>4.5339059889400009</c:v>
                </c:pt>
                <c:pt idx="17">
                  <c:v>4.3867872396500003</c:v>
                </c:pt>
                <c:pt idx="18">
                  <c:v>4.2023072396500014</c:v>
                </c:pt>
                <c:pt idx="19">
                  <c:v>4.2023072396500014</c:v>
                </c:pt>
                <c:pt idx="20">
                  <c:v>4.0433072410499999</c:v>
                </c:pt>
                <c:pt idx="21">
                  <c:v>3.7166072421800003</c:v>
                </c:pt>
                <c:pt idx="22">
                  <c:v>4.1863319219000008</c:v>
                </c:pt>
                <c:pt idx="23">
                  <c:v>4.1863319219000008</c:v>
                </c:pt>
                <c:pt idx="24">
                  <c:v>4.4774116392400005</c:v>
                </c:pt>
                <c:pt idx="25">
                  <c:v>4.2903882476600002</c:v>
                </c:pt>
                <c:pt idx="26">
                  <c:v>4.2903882476600002</c:v>
                </c:pt>
                <c:pt idx="27">
                  <c:v>5.1946976104499996</c:v>
                </c:pt>
                <c:pt idx="28">
                  <c:v>5.3115926823099988</c:v>
                </c:pt>
                <c:pt idx="29">
                  <c:v>5.3115926823099988</c:v>
                </c:pt>
                <c:pt idx="30">
                  <c:v>5.7079434737099994</c:v>
                </c:pt>
                <c:pt idx="31">
                  <c:v>5.5122534737100004</c:v>
                </c:pt>
                <c:pt idx="32">
                  <c:v>5.5122534737100004</c:v>
                </c:pt>
                <c:pt idx="33">
                  <c:v>5.5122534737100004</c:v>
                </c:pt>
              </c:numCache>
            </c:numRef>
          </c:val>
          <c:extLst>
            <c:ext xmlns:c16="http://schemas.microsoft.com/office/drawing/2014/chart" uri="{C3380CC4-5D6E-409C-BE32-E72D297353CC}">
              <c16:uniqueId val="{00000002-9C85-4066-B91B-AB2853C814E5}"/>
            </c:ext>
          </c:extLst>
        </c:ser>
        <c:ser>
          <c:idx val="1"/>
          <c:order val="1"/>
          <c:tx>
            <c:strRef>
              <c:f>'Renewable Capacity ISP'!$D$13</c:f>
              <c:strCache>
                <c:ptCount val="1"/>
                <c:pt idx="0">
                  <c:v>Solar</c:v>
                </c:pt>
              </c:strCache>
            </c:strRef>
          </c:tx>
          <c:spPr>
            <a:solidFill>
              <a:srgbClr val="FDD26E"/>
            </a:solidFill>
            <a:ln w="25400">
              <a:noFill/>
            </a:ln>
          </c:spPr>
          <c:cat>
            <c:strRef>
              <c:f>'Renewable Capacity ISP'!$B$14:$B$47</c:f>
              <c:strCache>
                <c:ptCount val="34"/>
                <c:pt idx="0">
                  <c:v>2018-19</c:v>
                </c:pt>
                <c:pt idx="1">
                  <c:v>2019-20</c:v>
                </c:pt>
                <c:pt idx="2">
                  <c:v>2020-21</c:v>
                </c:pt>
                <c:pt idx="3">
                  <c:v>2021-22</c:v>
                </c:pt>
                <c:pt idx="4">
                  <c:v>2022-23</c:v>
                </c:pt>
                <c:pt idx="5">
                  <c:v>2023-24</c:v>
                </c:pt>
                <c:pt idx="6">
                  <c:v>2024-25</c:v>
                </c:pt>
                <c:pt idx="7">
                  <c:v>2025-26</c:v>
                </c:pt>
                <c:pt idx="8">
                  <c:v>2026-27</c:v>
                </c:pt>
                <c:pt idx="9">
                  <c:v>2027-28</c:v>
                </c:pt>
                <c:pt idx="10">
                  <c:v>2028-29</c:v>
                </c:pt>
                <c:pt idx="11">
                  <c:v>2029-30</c:v>
                </c:pt>
                <c:pt idx="12">
                  <c:v>2030-31</c:v>
                </c:pt>
                <c:pt idx="13">
                  <c:v>2031-32</c:v>
                </c:pt>
                <c:pt idx="14">
                  <c:v>2032-33</c:v>
                </c:pt>
                <c:pt idx="15">
                  <c:v>2033-34</c:v>
                </c:pt>
                <c:pt idx="16">
                  <c:v>2034-35</c:v>
                </c:pt>
                <c:pt idx="17">
                  <c:v>2035-36</c:v>
                </c:pt>
                <c:pt idx="18">
                  <c:v>2036-37</c:v>
                </c:pt>
                <c:pt idx="19">
                  <c:v>2037-38</c:v>
                </c:pt>
                <c:pt idx="20">
                  <c:v>2038-39</c:v>
                </c:pt>
                <c:pt idx="21">
                  <c:v>2039-40</c:v>
                </c:pt>
                <c:pt idx="22">
                  <c:v>2040-41</c:v>
                </c:pt>
                <c:pt idx="23">
                  <c:v>2041-42</c:v>
                </c:pt>
                <c:pt idx="24">
                  <c:v>2042-43</c:v>
                </c:pt>
                <c:pt idx="25">
                  <c:v>2043-44</c:v>
                </c:pt>
                <c:pt idx="26">
                  <c:v>2044-45</c:v>
                </c:pt>
                <c:pt idx="27">
                  <c:v>2045-46</c:v>
                </c:pt>
                <c:pt idx="28">
                  <c:v>2046-47</c:v>
                </c:pt>
                <c:pt idx="29">
                  <c:v>2047-48</c:v>
                </c:pt>
                <c:pt idx="30">
                  <c:v>2048-49</c:v>
                </c:pt>
                <c:pt idx="31">
                  <c:v>2049-50</c:v>
                </c:pt>
                <c:pt idx="32">
                  <c:v>2050-51</c:v>
                </c:pt>
                <c:pt idx="33">
                  <c:v>2051-52</c:v>
                </c:pt>
              </c:strCache>
            </c:strRef>
          </c:cat>
          <c:val>
            <c:numRef>
              <c:f>'Renewable Capacity ISP'!$D$14:$D$47</c:f>
              <c:numCache>
                <c:formatCode>0.000</c:formatCode>
                <c:ptCount val="34"/>
                <c:pt idx="0">
                  <c:v>0.378</c:v>
                </c:pt>
                <c:pt idx="1">
                  <c:v>0.378</c:v>
                </c:pt>
                <c:pt idx="2">
                  <c:v>0.41099999999999998</c:v>
                </c:pt>
                <c:pt idx="3">
                  <c:v>0.48799999999999999</c:v>
                </c:pt>
                <c:pt idx="4">
                  <c:v>0.66100000000000003</c:v>
                </c:pt>
                <c:pt idx="5">
                  <c:v>0.60912580000000005</c:v>
                </c:pt>
                <c:pt idx="6">
                  <c:v>0.60912300000000008</c:v>
                </c:pt>
                <c:pt idx="7">
                  <c:v>0.60912300000000008</c:v>
                </c:pt>
                <c:pt idx="8">
                  <c:v>0.88888300000000009</c:v>
                </c:pt>
                <c:pt idx="9">
                  <c:v>0.88888300000000009</c:v>
                </c:pt>
                <c:pt idx="10">
                  <c:v>0.88888300000000009</c:v>
                </c:pt>
                <c:pt idx="11">
                  <c:v>0.88888300000000009</c:v>
                </c:pt>
                <c:pt idx="12">
                  <c:v>1.40457128684</c:v>
                </c:pt>
                <c:pt idx="13">
                  <c:v>1.3984432868399999</c:v>
                </c:pt>
                <c:pt idx="14">
                  <c:v>1.3984432868399999</c:v>
                </c:pt>
                <c:pt idx="15">
                  <c:v>1.3984432868399999</c:v>
                </c:pt>
                <c:pt idx="16">
                  <c:v>1.3984432868399999</c:v>
                </c:pt>
                <c:pt idx="17">
                  <c:v>1.3984432868399999</c:v>
                </c:pt>
                <c:pt idx="18">
                  <c:v>1.6133413411399999</c:v>
                </c:pt>
                <c:pt idx="19">
                  <c:v>1.6133413411399999</c:v>
                </c:pt>
                <c:pt idx="20">
                  <c:v>1.6133413411399999</c:v>
                </c:pt>
                <c:pt idx="21">
                  <c:v>1.61334134214</c:v>
                </c:pt>
                <c:pt idx="22">
                  <c:v>2.43783611975</c:v>
                </c:pt>
                <c:pt idx="23">
                  <c:v>2.3638881197500003</c:v>
                </c:pt>
                <c:pt idx="24">
                  <c:v>2.40097838805</c:v>
                </c:pt>
                <c:pt idx="25">
                  <c:v>3.0058126461000003</c:v>
                </c:pt>
                <c:pt idx="26">
                  <c:v>5.3946731813000008</c:v>
                </c:pt>
                <c:pt idx="27">
                  <c:v>5.3760531812999997</c:v>
                </c:pt>
                <c:pt idx="28">
                  <c:v>5.3760531812999997</c:v>
                </c:pt>
                <c:pt idx="29">
                  <c:v>5.2968531813000013</c:v>
                </c:pt>
                <c:pt idx="30">
                  <c:v>5.2968531813000013</c:v>
                </c:pt>
                <c:pt idx="31">
                  <c:v>5.2018531813000006</c:v>
                </c:pt>
                <c:pt idx="32">
                  <c:v>5.2058652559400009</c:v>
                </c:pt>
                <c:pt idx="33">
                  <c:v>5.2058652559400009</c:v>
                </c:pt>
              </c:numCache>
            </c:numRef>
          </c:val>
          <c:extLst>
            <c:ext xmlns:c16="http://schemas.microsoft.com/office/drawing/2014/chart" uri="{C3380CC4-5D6E-409C-BE32-E72D297353CC}">
              <c16:uniqueId val="{00000003-9C85-4066-B91B-AB2853C814E5}"/>
            </c:ext>
          </c:extLst>
        </c:ser>
        <c:dLbls>
          <c:showLegendKey val="0"/>
          <c:showVal val="0"/>
          <c:showCatName val="0"/>
          <c:showSerName val="0"/>
          <c:showPercent val="0"/>
          <c:showBubbleSize val="0"/>
        </c:dLbls>
        <c:axId val="1894740664"/>
        <c:axId val="1898071816"/>
      </c:areaChart>
      <c:catAx>
        <c:axId val="1894740664"/>
        <c:scaling>
          <c:orientation val="minMax"/>
        </c:scaling>
        <c:delete val="0"/>
        <c:axPos val="b"/>
        <c:title>
          <c:tx>
            <c:rich>
              <a:bodyPr/>
              <a:lstStyle/>
              <a:p>
                <a:pPr>
                  <a:defRPr/>
                </a:pPr>
                <a:r>
                  <a:rPr lang="en-AU" sz="1300"/>
                  <a:t>Financial</a:t>
                </a:r>
                <a:r>
                  <a:rPr lang="en-AU" sz="1300" baseline="0"/>
                  <a:t> Year</a:t>
                </a:r>
                <a:endParaRPr lang="en-AU" sz="1300"/>
              </a:p>
            </c:rich>
          </c:tx>
          <c:layout>
            <c:manualLayout>
              <c:xMode val="edge"/>
              <c:yMode val="edge"/>
              <c:x val="0.37985132819194517"/>
              <c:y val="0.94820222783405961"/>
            </c:manualLayout>
          </c:layout>
          <c:overlay val="0"/>
        </c:title>
        <c:numFmt formatCode="General" sourceLinked="1"/>
        <c:majorTickMark val="out"/>
        <c:minorTickMark val="none"/>
        <c:tickLblPos val="nextTo"/>
        <c:spPr>
          <a:ln w="3175">
            <a:solidFill>
              <a:srgbClr val="000000"/>
            </a:solidFill>
            <a:prstDash val="solid"/>
          </a:ln>
        </c:spPr>
        <c:txPr>
          <a:bodyPr rot="0" vert="horz"/>
          <a:lstStyle/>
          <a:p>
            <a:pPr>
              <a:defRPr sz="900"/>
            </a:pPr>
            <a:endParaRPr lang="en-US"/>
          </a:p>
        </c:txPr>
        <c:crossAx val="1898071816"/>
        <c:crosses val="autoZero"/>
        <c:auto val="1"/>
        <c:lblAlgn val="ctr"/>
        <c:lblOffset val="100"/>
        <c:tickLblSkip val="5"/>
        <c:tickMarkSkip val="1"/>
        <c:noMultiLvlLbl val="0"/>
      </c:catAx>
      <c:valAx>
        <c:axId val="1898071816"/>
        <c:scaling>
          <c:orientation val="minMax"/>
          <c:min val="0"/>
        </c:scaling>
        <c:delete val="0"/>
        <c:axPos val="l"/>
        <c:majorGridlines>
          <c:spPr>
            <a:ln w="3175">
              <a:solidFill>
                <a:srgbClr val="D9D9D9"/>
              </a:solidFill>
              <a:prstDash val="solid"/>
            </a:ln>
          </c:spPr>
        </c:majorGridlines>
        <c:title>
          <c:tx>
            <c:rich>
              <a:bodyPr/>
              <a:lstStyle/>
              <a:p>
                <a:pPr>
                  <a:defRPr/>
                </a:pPr>
                <a:r>
                  <a:rPr lang="en-AU" sz="1300" baseline="0"/>
                  <a:t>Installed Capacity (GW)</a:t>
                </a:r>
                <a:endParaRPr lang="en-AU" sz="1300"/>
              </a:p>
            </c:rich>
          </c:tx>
          <c:layout>
            <c:manualLayout>
              <c:xMode val="edge"/>
              <c:yMode val="edge"/>
              <c:x val="1.2170808340474151E-3"/>
              <c:y val="0.29335368441398552"/>
            </c:manualLayout>
          </c:layout>
          <c:overlay val="0"/>
        </c:title>
        <c:numFmt formatCode="0" sourceLinked="0"/>
        <c:majorTickMark val="none"/>
        <c:minorTickMark val="none"/>
        <c:tickLblPos val="nextTo"/>
        <c:spPr>
          <a:ln w="3175">
            <a:noFill/>
            <a:prstDash val="solid"/>
          </a:ln>
        </c:spPr>
        <c:txPr>
          <a:bodyPr rot="0" vert="horz"/>
          <a:lstStyle/>
          <a:p>
            <a:pPr>
              <a:defRPr sz="900"/>
            </a:pPr>
            <a:endParaRPr lang="en-US"/>
          </a:p>
        </c:txPr>
        <c:crossAx val="1894740664"/>
        <c:crosses val="autoZero"/>
        <c:crossBetween val="midCat"/>
        <c:minorUnit val="2"/>
      </c:valAx>
      <c:spPr>
        <a:noFill/>
        <a:ln w="25400">
          <a:noFill/>
        </a:ln>
      </c:spPr>
    </c:plotArea>
    <c:plotVisOnly val="1"/>
    <c:dispBlanksAs val="zero"/>
    <c:showDLblsOverMax val="0"/>
  </c:chart>
  <c:spPr>
    <a:solidFill>
      <a:srgbClr val="FFFFFF"/>
    </a:solidFill>
    <a:ln w="3175">
      <a:noFill/>
      <a:prstDash val="solid"/>
    </a:ln>
  </c:spPr>
  <c:txPr>
    <a:bodyPr/>
    <a:lstStyle/>
    <a:p>
      <a:pPr>
        <a:defRPr sz="850" b="0" i="0" u="none" strike="noStrike" baseline="0">
          <a:solidFill>
            <a:srgbClr val="000000"/>
          </a:solidFill>
          <a:latin typeface="Lato Regular"/>
          <a:ea typeface="Arial"/>
          <a:cs typeface="Lato Regular"/>
        </a:defRPr>
      </a:pPr>
      <a:endParaRPr lang="en-US"/>
    </a:p>
  </c:txPr>
  <c:printSettings>
    <c:headerFooter/>
    <c:pageMargins b="1" l="0.75" r="0.75" t="1" header="0.5" footer="0.5"/>
    <c:pageSetup orientation="portrait"/>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5375283025244159E-2"/>
          <c:y val="0.12216261755199857"/>
          <c:w val="0.74994784636902256"/>
          <c:h val="0.76409754459579626"/>
        </c:manualLayout>
      </c:layout>
      <c:lineChart>
        <c:grouping val="standard"/>
        <c:varyColors val="0"/>
        <c:ser>
          <c:idx val="1"/>
          <c:order val="0"/>
          <c:tx>
            <c:strRef>
              <c:f>'Average CF'!$C$9</c:f>
              <c:strCache>
                <c:ptCount val="1"/>
                <c:pt idx="0">
                  <c:v>Solar</c:v>
                </c:pt>
              </c:strCache>
            </c:strRef>
          </c:tx>
          <c:spPr>
            <a:ln>
              <a:solidFill>
                <a:srgbClr val="FDD26E"/>
              </a:solidFill>
            </a:ln>
          </c:spPr>
          <c:marker>
            <c:symbol val="none"/>
          </c:marker>
          <c:cat>
            <c:strRef>
              <c:f>'Average CF'!$B$10:$B$37</c:f>
              <c:strCache>
                <c:ptCount val="28"/>
                <c:pt idx="0">
                  <c:v>2024-25</c:v>
                </c:pt>
                <c:pt idx="1">
                  <c:v>2025-26</c:v>
                </c:pt>
                <c:pt idx="2">
                  <c:v>2026-27</c:v>
                </c:pt>
                <c:pt idx="3">
                  <c:v>2027-28</c:v>
                </c:pt>
                <c:pt idx="4">
                  <c:v>2028-29</c:v>
                </c:pt>
                <c:pt idx="5">
                  <c:v>2029-30</c:v>
                </c:pt>
                <c:pt idx="6">
                  <c:v>2030-31</c:v>
                </c:pt>
                <c:pt idx="7">
                  <c:v>2031-32</c:v>
                </c:pt>
                <c:pt idx="8">
                  <c:v>2032-33</c:v>
                </c:pt>
                <c:pt idx="9">
                  <c:v>2033-34</c:v>
                </c:pt>
                <c:pt idx="10">
                  <c:v>2034-35</c:v>
                </c:pt>
                <c:pt idx="11">
                  <c:v>2035-36</c:v>
                </c:pt>
                <c:pt idx="12">
                  <c:v>2036-37</c:v>
                </c:pt>
                <c:pt idx="13">
                  <c:v>2037-38</c:v>
                </c:pt>
                <c:pt idx="14">
                  <c:v>2038-39</c:v>
                </c:pt>
                <c:pt idx="15">
                  <c:v>2039-40</c:v>
                </c:pt>
                <c:pt idx="16">
                  <c:v>2040-41</c:v>
                </c:pt>
                <c:pt idx="17">
                  <c:v>2041-42</c:v>
                </c:pt>
                <c:pt idx="18">
                  <c:v>2042-43</c:v>
                </c:pt>
                <c:pt idx="19">
                  <c:v>2043-44</c:v>
                </c:pt>
                <c:pt idx="20">
                  <c:v>2044-45</c:v>
                </c:pt>
                <c:pt idx="21">
                  <c:v>2045-46</c:v>
                </c:pt>
                <c:pt idx="22">
                  <c:v>2046-47</c:v>
                </c:pt>
                <c:pt idx="23">
                  <c:v>2047-48</c:v>
                </c:pt>
                <c:pt idx="24">
                  <c:v>2048-49</c:v>
                </c:pt>
                <c:pt idx="25">
                  <c:v>2049-50</c:v>
                </c:pt>
                <c:pt idx="26">
                  <c:v>2050-51</c:v>
                </c:pt>
                <c:pt idx="27">
                  <c:v>2051-52</c:v>
                </c:pt>
              </c:strCache>
            </c:strRef>
          </c:cat>
          <c:val>
            <c:numRef>
              <c:f>'Average CF'!$C$10:$C$37</c:f>
              <c:numCache>
                <c:formatCode>General</c:formatCode>
                <c:ptCount val="28"/>
                <c:pt idx="0">
                  <c:v>0.26987694091094377</c:v>
                </c:pt>
                <c:pt idx="1">
                  <c:v>0.28223550832178601</c:v>
                </c:pt>
                <c:pt idx="2">
                  <c:v>0.26796329585811091</c:v>
                </c:pt>
                <c:pt idx="3">
                  <c:v>0.26877036625559819</c:v>
                </c:pt>
                <c:pt idx="4">
                  <c:v>0.26516486060019201</c:v>
                </c:pt>
                <c:pt idx="5">
                  <c:v>0.26639195577720037</c:v>
                </c:pt>
                <c:pt idx="6">
                  <c:v>0.2435025183417267</c:v>
                </c:pt>
                <c:pt idx="7">
                  <c:v>0.26101010944593611</c:v>
                </c:pt>
                <c:pt idx="8">
                  <c:v>0.27296589626210233</c:v>
                </c:pt>
                <c:pt idx="9">
                  <c:v>0.26386571034388651</c:v>
                </c:pt>
                <c:pt idx="10">
                  <c:v>0.27195371904041782</c:v>
                </c:pt>
                <c:pt idx="11">
                  <c:v>0.26892875882934653</c:v>
                </c:pt>
                <c:pt idx="12">
                  <c:v>0.27842627391863672</c:v>
                </c:pt>
                <c:pt idx="13">
                  <c:v>0.28316955805353622</c:v>
                </c:pt>
                <c:pt idx="14">
                  <c:v>0.29154563662333599</c:v>
                </c:pt>
                <c:pt idx="15">
                  <c:v>0.30012485101084219</c:v>
                </c:pt>
                <c:pt idx="16">
                  <c:v>0.28454403453644811</c:v>
                </c:pt>
                <c:pt idx="17">
                  <c:v>0.28317240769782492</c:v>
                </c:pt>
                <c:pt idx="18">
                  <c:v>0.2780108619490626</c:v>
                </c:pt>
                <c:pt idx="19">
                  <c:v>0.28130335578046378</c:v>
                </c:pt>
                <c:pt idx="20">
                  <c:v>0.25195112049832508</c:v>
                </c:pt>
                <c:pt idx="21">
                  <c:v>0.26856820923034852</c:v>
                </c:pt>
                <c:pt idx="22">
                  <c:v>0.28030666819141148</c:v>
                </c:pt>
                <c:pt idx="23">
                  <c:v>0.2727167510307707</c:v>
                </c:pt>
                <c:pt idx="24">
                  <c:v>0.28345652707320762</c:v>
                </c:pt>
                <c:pt idx="25">
                  <c:v>0.28052316587125042</c:v>
                </c:pt>
                <c:pt idx="26">
                  <c:v>0.28092844533158978</c:v>
                </c:pt>
                <c:pt idx="27">
                  <c:v>0.28345266531649599</c:v>
                </c:pt>
              </c:numCache>
            </c:numRef>
          </c:val>
          <c:smooth val="0"/>
          <c:extLst>
            <c:ext xmlns:c16="http://schemas.microsoft.com/office/drawing/2014/chart" uri="{C3380CC4-5D6E-409C-BE32-E72D297353CC}">
              <c16:uniqueId val="{00000000-7CDE-47BB-961B-B2001ABF8B58}"/>
            </c:ext>
          </c:extLst>
        </c:ser>
        <c:ser>
          <c:idx val="2"/>
          <c:order val="1"/>
          <c:tx>
            <c:strRef>
              <c:f>'Average CF'!$D$9</c:f>
              <c:strCache>
                <c:ptCount val="1"/>
                <c:pt idx="0">
                  <c:v>Wind Medium</c:v>
                </c:pt>
              </c:strCache>
            </c:strRef>
          </c:tx>
          <c:spPr>
            <a:ln>
              <a:solidFill>
                <a:srgbClr val="A1D978"/>
              </a:solidFill>
            </a:ln>
          </c:spPr>
          <c:marker>
            <c:symbol val="none"/>
          </c:marker>
          <c:cat>
            <c:strRef>
              <c:f>'Average CF'!$B$10:$B$37</c:f>
              <c:strCache>
                <c:ptCount val="28"/>
                <c:pt idx="0">
                  <c:v>2024-25</c:v>
                </c:pt>
                <c:pt idx="1">
                  <c:v>2025-26</c:v>
                </c:pt>
                <c:pt idx="2">
                  <c:v>2026-27</c:v>
                </c:pt>
                <c:pt idx="3">
                  <c:v>2027-28</c:v>
                </c:pt>
                <c:pt idx="4">
                  <c:v>2028-29</c:v>
                </c:pt>
                <c:pt idx="5">
                  <c:v>2029-30</c:v>
                </c:pt>
                <c:pt idx="6">
                  <c:v>2030-31</c:v>
                </c:pt>
                <c:pt idx="7">
                  <c:v>2031-32</c:v>
                </c:pt>
                <c:pt idx="8">
                  <c:v>2032-33</c:v>
                </c:pt>
                <c:pt idx="9">
                  <c:v>2033-34</c:v>
                </c:pt>
                <c:pt idx="10">
                  <c:v>2034-35</c:v>
                </c:pt>
                <c:pt idx="11">
                  <c:v>2035-36</c:v>
                </c:pt>
                <c:pt idx="12">
                  <c:v>2036-37</c:v>
                </c:pt>
                <c:pt idx="13">
                  <c:v>2037-38</c:v>
                </c:pt>
                <c:pt idx="14">
                  <c:v>2038-39</c:v>
                </c:pt>
                <c:pt idx="15">
                  <c:v>2039-40</c:v>
                </c:pt>
                <c:pt idx="16">
                  <c:v>2040-41</c:v>
                </c:pt>
                <c:pt idx="17">
                  <c:v>2041-42</c:v>
                </c:pt>
                <c:pt idx="18">
                  <c:v>2042-43</c:v>
                </c:pt>
                <c:pt idx="19">
                  <c:v>2043-44</c:v>
                </c:pt>
                <c:pt idx="20">
                  <c:v>2044-45</c:v>
                </c:pt>
                <c:pt idx="21">
                  <c:v>2045-46</c:v>
                </c:pt>
                <c:pt idx="22">
                  <c:v>2046-47</c:v>
                </c:pt>
                <c:pt idx="23">
                  <c:v>2047-48</c:v>
                </c:pt>
                <c:pt idx="24">
                  <c:v>2048-49</c:v>
                </c:pt>
                <c:pt idx="25">
                  <c:v>2049-50</c:v>
                </c:pt>
                <c:pt idx="26">
                  <c:v>2050-51</c:v>
                </c:pt>
                <c:pt idx="27">
                  <c:v>2051-52</c:v>
                </c:pt>
              </c:strCache>
            </c:strRef>
          </c:cat>
          <c:val>
            <c:numRef>
              <c:f>'Average CF'!$D$10:$D$37</c:f>
              <c:numCache>
                <c:formatCode>General</c:formatCode>
                <c:ptCount val="28"/>
                <c:pt idx="0">
                  <c:v>0.38153755759926289</c:v>
                </c:pt>
                <c:pt idx="1">
                  <c:v>0.36851777959654819</c:v>
                </c:pt>
                <c:pt idx="2">
                  <c:v>0.34817493432246133</c:v>
                </c:pt>
                <c:pt idx="3">
                  <c:v>0.36704201570825751</c:v>
                </c:pt>
                <c:pt idx="4">
                  <c:v>0.35538743260112932</c:v>
                </c:pt>
                <c:pt idx="5">
                  <c:v>0.34202015808555197</c:v>
                </c:pt>
                <c:pt idx="6">
                  <c:v>0.33033874481237108</c:v>
                </c:pt>
                <c:pt idx="7">
                  <c:v>0.35650488791606277</c:v>
                </c:pt>
                <c:pt idx="8">
                  <c:v>0.35564537521174361</c:v>
                </c:pt>
                <c:pt idx="9">
                  <c:v>0.3873443434622082</c:v>
                </c:pt>
                <c:pt idx="10">
                  <c:v>0.343994314013992</c:v>
                </c:pt>
                <c:pt idx="11">
                  <c:v>0.35388423427223198</c:v>
                </c:pt>
                <c:pt idx="12">
                  <c:v>0.3441993600584155</c:v>
                </c:pt>
                <c:pt idx="13">
                  <c:v>0.38415447735448732</c:v>
                </c:pt>
                <c:pt idx="14">
                  <c:v>0.38721952067990112</c:v>
                </c:pt>
                <c:pt idx="15">
                  <c:v>0.37275296561993532</c:v>
                </c:pt>
                <c:pt idx="16">
                  <c:v>0.35882760198188501</c:v>
                </c:pt>
                <c:pt idx="17">
                  <c:v>0.37662415007557482</c:v>
                </c:pt>
                <c:pt idx="18">
                  <c:v>0.36698555976443598</c:v>
                </c:pt>
                <c:pt idx="19">
                  <c:v>0.34105878948817048</c:v>
                </c:pt>
                <c:pt idx="20">
                  <c:v>0.33022652178530237</c:v>
                </c:pt>
                <c:pt idx="21">
                  <c:v>0.35390435507219281</c:v>
                </c:pt>
                <c:pt idx="22">
                  <c:v>0.34822699531020579</c:v>
                </c:pt>
                <c:pt idx="23">
                  <c:v>0.37940216885788719</c:v>
                </c:pt>
                <c:pt idx="24">
                  <c:v>0.33536337082446482</c:v>
                </c:pt>
                <c:pt idx="25">
                  <c:v>0.3504873004798757</c:v>
                </c:pt>
                <c:pt idx="26">
                  <c:v>0.34205039676248189</c:v>
                </c:pt>
                <c:pt idx="27">
                  <c:v>0.38122139386223858</c:v>
                </c:pt>
              </c:numCache>
            </c:numRef>
          </c:val>
          <c:smooth val="0"/>
          <c:extLst>
            <c:ext xmlns:c16="http://schemas.microsoft.com/office/drawing/2014/chart" uri="{C3380CC4-5D6E-409C-BE32-E72D297353CC}">
              <c16:uniqueId val="{00000001-7CDE-47BB-961B-B2001ABF8B58}"/>
            </c:ext>
          </c:extLst>
        </c:ser>
        <c:ser>
          <c:idx val="0"/>
          <c:order val="2"/>
          <c:tx>
            <c:strRef>
              <c:f>'Average CF'!$E$9</c:f>
              <c:strCache>
                <c:ptCount val="1"/>
                <c:pt idx="0">
                  <c:v>Wind High</c:v>
                </c:pt>
              </c:strCache>
            </c:strRef>
          </c:tx>
          <c:spPr>
            <a:ln>
              <a:solidFill>
                <a:srgbClr val="087570"/>
              </a:solidFill>
            </a:ln>
          </c:spPr>
          <c:marker>
            <c:symbol val="none"/>
          </c:marker>
          <c:cat>
            <c:strRef>
              <c:f>'Average CF'!$B$10:$B$37</c:f>
              <c:strCache>
                <c:ptCount val="28"/>
                <c:pt idx="0">
                  <c:v>2024-25</c:v>
                </c:pt>
                <c:pt idx="1">
                  <c:v>2025-26</c:v>
                </c:pt>
                <c:pt idx="2">
                  <c:v>2026-27</c:v>
                </c:pt>
                <c:pt idx="3">
                  <c:v>2027-28</c:v>
                </c:pt>
                <c:pt idx="4">
                  <c:v>2028-29</c:v>
                </c:pt>
                <c:pt idx="5">
                  <c:v>2029-30</c:v>
                </c:pt>
                <c:pt idx="6">
                  <c:v>2030-31</c:v>
                </c:pt>
                <c:pt idx="7">
                  <c:v>2031-32</c:v>
                </c:pt>
                <c:pt idx="8">
                  <c:v>2032-33</c:v>
                </c:pt>
                <c:pt idx="9">
                  <c:v>2033-34</c:v>
                </c:pt>
                <c:pt idx="10">
                  <c:v>2034-35</c:v>
                </c:pt>
                <c:pt idx="11">
                  <c:v>2035-36</c:v>
                </c:pt>
                <c:pt idx="12">
                  <c:v>2036-37</c:v>
                </c:pt>
                <c:pt idx="13">
                  <c:v>2037-38</c:v>
                </c:pt>
                <c:pt idx="14">
                  <c:v>2038-39</c:v>
                </c:pt>
                <c:pt idx="15">
                  <c:v>2039-40</c:v>
                </c:pt>
                <c:pt idx="16">
                  <c:v>2040-41</c:v>
                </c:pt>
                <c:pt idx="17">
                  <c:v>2041-42</c:v>
                </c:pt>
                <c:pt idx="18">
                  <c:v>2042-43</c:v>
                </c:pt>
                <c:pt idx="19">
                  <c:v>2043-44</c:v>
                </c:pt>
                <c:pt idx="20">
                  <c:v>2044-45</c:v>
                </c:pt>
                <c:pt idx="21">
                  <c:v>2045-46</c:v>
                </c:pt>
                <c:pt idx="22">
                  <c:v>2046-47</c:v>
                </c:pt>
                <c:pt idx="23">
                  <c:v>2047-48</c:v>
                </c:pt>
                <c:pt idx="24">
                  <c:v>2048-49</c:v>
                </c:pt>
                <c:pt idx="25">
                  <c:v>2049-50</c:v>
                </c:pt>
                <c:pt idx="26">
                  <c:v>2050-51</c:v>
                </c:pt>
                <c:pt idx="27">
                  <c:v>2051-52</c:v>
                </c:pt>
              </c:strCache>
            </c:strRef>
          </c:cat>
          <c:val>
            <c:numRef>
              <c:f>'Average CF'!$E$10:$E$37</c:f>
              <c:numCache>
                <c:formatCode>General</c:formatCode>
                <c:ptCount val="28"/>
                <c:pt idx="0">
                  <c:v>0.38153755759926289</c:v>
                </c:pt>
                <c:pt idx="1">
                  <c:v>0.36851777959654819</c:v>
                </c:pt>
                <c:pt idx="2">
                  <c:v>0.35196082907800719</c:v>
                </c:pt>
                <c:pt idx="3">
                  <c:v>0.37355092495528192</c:v>
                </c:pt>
                <c:pt idx="4">
                  <c:v>0.36260759152766697</c:v>
                </c:pt>
                <c:pt idx="5">
                  <c:v>0.34847894795341777</c:v>
                </c:pt>
                <c:pt idx="6">
                  <c:v>0.33641437968549442</c:v>
                </c:pt>
                <c:pt idx="7">
                  <c:v>0.36347173493112922</c:v>
                </c:pt>
                <c:pt idx="8">
                  <c:v>0.36214002877132168</c:v>
                </c:pt>
                <c:pt idx="9">
                  <c:v>0.39568090268802419</c:v>
                </c:pt>
                <c:pt idx="10">
                  <c:v>0.35216930058938251</c:v>
                </c:pt>
                <c:pt idx="11">
                  <c:v>0.36101481865616292</c:v>
                </c:pt>
                <c:pt idx="12">
                  <c:v>0.35189537805172483</c:v>
                </c:pt>
                <c:pt idx="13">
                  <c:v>0.39339494816830589</c:v>
                </c:pt>
                <c:pt idx="14">
                  <c:v>0.39544436012936879</c:v>
                </c:pt>
                <c:pt idx="15">
                  <c:v>0.38346728112369072</c:v>
                </c:pt>
                <c:pt idx="16">
                  <c:v>0.36916768928780341</c:v>
                </c:pt>
                <c:pt idx="17">
                  <c:v>0.38970665360155488</c:v>
                </c:pt>
                <c:pt idx="18">
                  <c:v>0.38047289685476537</c:v>
                </c:pt>
                <c:pt idx="19">
                  <c:v>0.35313660647457812</c:v>
                </c:pt>
                <c:pt idx="20">
                  <c:v>0.34092750693437751</c:v>
                </c:pt>
                <c:pt idx="21">
                  <c:v>0.36929519458780719</c:v>
                </c:pt>
                <c:pt idx="22">
                  <c:v>0.36254707837147249</c:v>
                </c:pt>
                <c:pt idx="23">
                  <c:v>0.39730398657399052</c:v>
                </c:pt>
                <c:pt idx="24">
                  <c:v>0.35232087273059942</c:v>
                </c:pt>
                <c:pt idx="25">
                  <c:v>0.36165619292533668</c:v>
                </c:pt>
                <c:pt idx="26">
                  <c:v>0.35628724994662392</c:v>
                </c:pt>
                <c:pt idx="27">
                  <c:v>0.39846983604341052</c:v>
                </c:pt>
              </c:numCache>
            </c:numRef>
          </c:val>
          <c:smooth val="0"/>
          <c:extLst>
            <c:ext xmlns:c16="http://schemas.microsoft.com/office/drawing/2014/chart" uri="{C3380CC4-5D6E-409C-BE32-E72D297353CC}">
              <c16:uniqueId val="{00000002-7CDE-47BB-961B-B2001ABF8B58}"/>
            </c:ext>
          </c:extLst>
        </c:ser>
        <c:dLbls>
          <c:showLegendKey val="0"/>
          <c:showVal val="0"/>
          <c:showCatName val="0"/>
          <c:showSerName val="0"/>
          <c:showPercent val="0"/>
          <c:showBubbleSize val="0"/>
        </c:dLbls>
        <c:smooth val="0"/>
        <c:axId val="1894740664"/>
        <c:axId val="1898071816"/>
      </c:lineChart>
      <c:catAx>
        <c:axId val="1894740664"/>
        <c:scaling>
          <c:orientation val="minMax"/>
        </c:scaling>
        <c:delete val="0"/>
        <c:axPos val="b"/>
        <c:title>
          <c:tx>
            <c:rich>
              <a:bodyPr/>
              <a:lstStyle/>
              <a:p>
                <a:pPr>
                  <a:defRPr/>
                </a:pPr>
                <a:r>
                  <a:rPr lang="en-AU" sz="950"/>
                  <a:t>Financial</a:t>
                </a:r>
                <a:r>
                  <a:rPr lang="en-AU" sz="950" baseline="0"/>
                  <a:t> Year</a:t>
                </a:r>
                <a:endParaRPr lang="en-AU" sz="950"/>
              </a:p>
            </c:rich>
          </c:tx>
          <c:overlay val="0"/>
        </c:title>
        <c:numFmt formatCode="General" sourceLinked="1"/>
        <c:majorTickMark val="out"/>
        <c:minorTickMark val="none"/>
        <c:tickLblPos val="low"/>
        <c:spPr>
          <a:ln w="3175">
            <a:solidFill>
              <a:srgbClr val="000000"/>
            </a:solidFill>
            <a:prstDash val="solid"/>
          </a:ln>
        </c:spPr>
        <c:txPr>
          <a:bodyPr rot="0" vert="horz"/>
          <a:lstStyle/>
          <a:p>
            <a:pPr>
              <a:defRPr/>
            </a:pPr>
            <a:endParaRPr lang="en-US"/>
          </a:p>
        </c:txPr>
        <c:crossAx val="1898071816"/>
        <c:crosses val="autoZero"/>
        <c:auto val="1"/>
        <c:lblAlgn val="ctr"/>
        <c:lblOffset val="100"/>
        <c:noMultiLvlLbl val="0"/>
      </c:catAx>
      <c:valAx>
        <c:axId val="1898071816"/>
        <c:scaling>
          <c:orientation val="minMax"/>
        </c:scaling>
        <c:delete val="0"/>
        <c:axPos val="l"/>
        <c:majorGridlines>
          <c:spPr>
            <a:ln w="3175">
              <a:solidFill>
                <a:srgbClr val="D9D9D9"/>
              </a:solidFill>
              <a:prstDash val="solid"/>
            </a:ln>
          </c:spPr>
        </c:majorGridlines>
        <c:title>
          <c:tx>
            <c:rich>
              <a:bodyPr/>
              <a:lstStyle/>
              <a:p>
                <a:pPr>
                  <a:defRPr/>
                </a:pPr>
                <a:r>
                  <a:rPr lang="en-AU" sz="950"/>
                  <a:t>Annual Average Capacity Factor</a:t>
                </a:r>
              </a:p>
            </c:rich>
          </c:tx>
          <c:layout>
            <c:manualLayout>
              <c:xMode val="edge"/>
              <c:yMode val="edge"/>
              <c:x val="8.3748214521112436E-3"/>
              <c:y val="0.3125946008846377"/>
            </c:manualLayout>
          </c:layout>
          <c:overlay val="0"/>
        </c:title>
        <c:numFmt formatCode="0.00" sourceLinked="0"/>
        <c:majorTickMark val="none"/>
        <c:minorTickMark val="none"/>
        <c:tickLblPos val="nextTo"/>
        <c:spPr>
          <a:ln w="3175">
            <a:noFill/>
            <a:prstDash val="solid"/>
          </a:ln>
        </c:spPr>
        <c:txPr>
          <a:bodyPr rot="0" vert="horz"/>
          <a:lstStyle/>
          <a:p>
            <a:pPr>
              <a:defRPr/>
            </a:pPr>
            <a:endParaRPr lang="en-US"/>
          </a:p>
        </c:txPr>
        <c:crossAx val="1894740664"/>
        <c:crosses val="autoZero"/>
        <c:crossBetween val="between"/>
      </c:valAx>
      <c:spPr>
        <a:noFill/>
        <a:ln w="25400">
          <a:noFill/>
        </a:ln>
      </c:spPr>
    </c:plotArea>
    <c:legend>
      <c:legendPos val="r"/>
      <c:overlay val="0"/>
    </c:legend>
    <c:plotVisOnly val="1"/>
    <c:dispBlanksAs val="zero"/>
    <c:showDLblsOverMax val="0"/>
  </c:chart>
  <c:spPr>
    <a:solidFill>
      <a:srgbClr val="FFFFFF"/>
    </a:solidFill>
    <a:ln w="3175">
      <a:noFill/>
      <a:prstDash val="solid"/>
    </a:ln>
  </c:spPr>
  <c:txPr>
    <a:bodyPr/>
    <a:lstStyle/>
    <a:p>
      <a:pPr>
        <a:defRPr sz="850" b="0" i="0" u="none" strike="noStrike" baseline="0">
          <a:solidFill>
            <a:srgbClr val="000000"/>
          </a:solidFill>
          <a:latin typeface="Lato Regular"/>
          <a:ea typeface="Arial"/>
          <a:cs typeface="Lato Regular"/>
        </a:defRPr>
      </a:pPr>
      <a:endParaRPr lang="en-US"/>
    </a:p>
  </c:txPr>
  <c:printSettings>
    <c:headerFooter/>
    <c:pageMargins b="1" l="0.75" r="0.75" t="1" header="0.5" footer="0.5"/>
    <c:pageSetup orientation="portrait"/>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Figure 2: Growth of Refundable Credits Over Time </a:t>
            </a:r>
          </a:p>
        </c:rich>
      </c:tx>
      <c:overlay val="0"/>
      <c:spPr>
        <a:noFill/>
        <a:ln w="25400">
          <a:noFill/>
        </a:ln>
      </c:spPr>
    </c:title>
    <c:autoTitleDeleted val="0"/>
    <c:plotArea>
      <c:layout/>
      <c:areaChart>
        <c:grouping val="stacked"/>
        <c:varyColors val="0"/>
        <c:ser>
          <c:idx val="0"/>
          <c:order val="0"/>
          <c:spPr>
            <a:solidFill>
              <a:srgbClr val="333399"/>
            </a:solidFill>
            <a:ln w="12700">
              <a:solidFill>
                <a:srgbClr val="000000"/>
              </a:solidFill>
              <a:prstDash val="solid"/>
            </a:ln>
          </c:spPr>
          <c:val>
            <c:numRef>
              <c:f>'Macintosh HD:Users:timmeko:projects:TPC-styleguide:excel files:[bar.xls]Graph'!#REF!</c:f>
              <c:numCache>
                <c:formatCode>General</c:formatCode>
                <c:ptCount val="31"/>
                <c:pt idx="0">
                  <c:v>2.9548800000000002</c:v>
                </c:pt>
                <c:pt idx="1">
                  <c:v>2.9500920000000002</c:v>
                </c:pt>
                <c:pt idx="2">
                  <c:v>2.9453040000000001</c:v>
                </c:pt>
                <c:pt idx="3">
                  <c:v>2.9405160000000001</c:v>
                </c:pt>
                <c:pt idx="4">
                  <c:v>2.9357280000000001</c:v>
                </c:pt>
                <c:pt idx="5">
                  <c:v>2.9309400000000001</c:v>
                </c:pt>
                <c:pt idx="6">
                  <c:v>2.9261520000000001</c:v>
                </c:pt>
                <c:pt idx="7">
                  <c:v>2.9213640000000001</c:v>
                </c:pt>
                <c:pt idx="8">
                  <c:v>2.9165760000000001</c:v>
                </c:pt>
                <c:pt idx="9">
                  <c:v>2.911788</c:v>
                </c:pt>
                <c:pt idx="10">
                  <c:v>2.907</c:v>
                </c:pt>
                <c:pt idx="11">
                  <c:v>3.9893999999999998</c:v>
                </c:pt>
                <c:pt idx="12">
                  <c:v>5.0717999999999996</c:v>
                </c:pt>
                <c:pt idx="13">
                  <c:v>6.1541999999999941</c:v>
                </c:pt>
                <c:pt idx="14">
                  <c:v>7.2366000000000001</c:v>
                </c:pt>
                <c:pt idx="15">
                  <c:v>8.3190000000000008</c:v>
                </c:pt>
                <c:pt idx="16">
                  <c:v>11.91225</c:v>
                </c:pt>
                <c:pt idx="17">
                  <c:v>15.5055</c:v>
                </c:pt>
                <c:pt idx="18">
                  <c:v>19.098749999999999</c:v>
                </c:pt>
                <c:pt idx="19">
                  <c:v>22.692</c:v>
                </c:pt>
                <c:pt idx="20">
                  <c:v>27.709</c:v>
                </c:pt>
                <c:pt idx="21">
                  <c:v>29.600999999999999</c:v>
                </c:pt>
                <c:pt idx="22">
                  <c:v>30.59</c:v>
                </c:pt>
                <c:pt idx="23">
                  <c:v>33.448</c:v>
                </c:pt>
                <c:pt idx="24">
                  <c:v>33</c:v>
                </c:pt>
                <c:pt idx="25">
                  <c:v>32.420999999999999</c:v>
                </c:pt>
                <c:pt idx="26">
                  <c:v>33.176000000000002</c:v>
                </c:pt>
                <c:pt idx="27">
                  <c:v>29.042999999999999</c:v>
                </c:pt>
                <c:pt idx="28">
                  <c:v>33.060806324110672</c:v>
                </c:pt>
                <c:pt idx="29">
                  <c:v>38.351999999999997</c:v>
                </c:pt>
                <c:pt idx="30">
                  <c:v>38.1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Refundable Element of EITC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0-4C8A-411D-A9AE-00BBC9B7A6A2}"/>
            </c:ext>
          </c:extLst>
        </c:ser>
        <c:ser>
          <c:idx val="1"/>
          <c:order val="1"/>
          <c:spPr>
            <a:solidFill>
              <a:srgbClr val="666699"/>
            </a:solidFill>
            <a:ln w="12700">
              <a:solidFill>
                <a:srgbClr val="000000"/>
              </a:solidFill>
              <a:prstDash val="solid"/>
            </a:ln>
          </c:spPr>
          <c:val>
            <c:numRef>
              <c:f>'Macintosh HD:Users:timmeko:projects:TPC-styleguide:excel files:[bar.xls]Graph'!#REF!</c:f>
              <c:numCache>
                <c:formatCode>General</c:formatCode>
                <c:ptCount val="31"/>
                <c:pt idx="0">
                  <c:v>1.1491199999999999</c:v>
                </c:pt>
                <c:pt idx="1">
                  <c:v>1.102608</c:v>
                </c:pt>
                <c:pt idx="2">
                  <c:v>1.0560959999999999</c:v>
                </c:pt>
                <c:pt idx="3">
                  <c:v>1.009584</c:v>
                </c:pt>
                <c:pt idx="4">
                  <c:v>0.96307200000000004</c:v>
                </c:pt>
                <c:pt idx="5">
                  <c:v>0.91656000000000004</c:v>
                </c:pt>
                <c:pt idx="6">
                  <c:v>0.87004800000000004</c:v>
                </c:pt>
                <c:pt idx="7">
                  <c:v>0.82353600000000005</c:v>
                </c:pt>
                <c:pt idx="8">
                  <c:v>0.77702400000000005</c:v>
                </c:pt>
                <c:pt idx="9">
                  <c:v>0.73051200000000005</c:v>
                </c:pt>
                <c:pt idx="10">
                  <c:v>0.68400000000000005</c:v>
                </c:pt>
                <c:pt idx="11">
                  <c:v>0.99839999999999995</c:v>
                </c:pt>
                <c:pt idx="12">
                  <c:v>1.3128</c:v>
                </c:pt>
                <c:pt idx="13">
                  <c:v>1.6271999999999991</c:v>
                </c:pt>
                <c:pt idx="14">
                  <c:v>1.9415999999999991</c:v>
                </c:pt>
                <c:pt idx="15">
                  <c:v>2.2559999999999989</c:v>
                </c:pt>
                <c:pt idx="16">
                  <c:v>2.56</c:v>
                </c:pt>
                <c:pt idx="17">
                  <c:v>2.8639999999999999</c:v>
                </c:pt>
                <c:pt idx="18">
                  <c:v>3.1680000000000001</c:v>
                </c:pt>
                <c:pt idx="19">
                  <c:v>3.472</c:v>
                </c:pt>
                <c:pt idx="20">
                  <c:v>3.7510000000000021</c:v>
                </c:pt>
                <c:pt idx="21">
                  <c:v>4.2119999999999971</c:v>
                </c:pt>
                <c:pt idx="22">
                  <c:v>4.2549999999999999</c:v>
                </c:pt>
                <c:pt idx="23">
                  <c:v>2.4859999999999989</c:v>
                </c:pt>
                <c:pt idx="24">
                  <c:v>2.09</c:v>
                </c:pt>
                <c:pt idx="25">
                  <c:v>2.14</c:v>
                </c:pt>
                <c:pt idx="26">
                  <c:v>1.4559999999999991</c:v>
                </c:pt>
                <c:pt idx="27">
                  <c:v>4.3330000000000002</c:v>
                </c:pt>
                <c:pt idx="28">
                  <c:v>4.9324268774703546</c:v>
                </c:pt>
                <c:pt idx="29">
                  <c:v>1.122000000000001</c:v>
                </c:pt>
                <c:pt idx="30">
                  <c:v>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Non-Refundable Element of EITC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1-4C8A-411D-A9AE-00BBC9B7A6A2}"/>
            </c:ext>
          </c:extLst>
        </c:ser>
        <c:ser>
          <c:idx val="2"/>
          <c:order val="2"/>
          <c:spPr>
            <a:solidFill>
              <a:srgbClr val="99CC00"/>
            </a:solidFill>
            <a:ln w="12700">
              <a:solidFill>
                <a:srgbClr val="000000"/>
              </a:solidFill>
              <a:prstDash val="solid"/>
            </a:ln>
          </c:spPr>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0.56499999999999995</c:v>
                </c:pt>
                <c:pt idx="24">
                  <c:v>0.88</c:v>
                </c:pt>
                <c:pt idx="25">
                  <c:v>1.07</c:v>
                </c:pt>
                <c:pt idx="26">
                  <c:v>5.2</c:v>
                </c:pt>
                <c:pt idx="27">
                  <c:v>4.9950000000000001</c:v>
                </c:pt>
                <c:pt idx="28">
                  <c:v>5.6860079051383403</c:v>
                </c:pt>
                <c:pt idx="29">
                  <c:v>6.63</c:v>
                </c:pt>
                <c:pt idx="30">
                  <c:v>9.1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Refundable Element of CTC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2-4C8A-411D-A9AE-00BBC9B7A6A2}"/>
            </c:ext>
          </c:extLst>
        </c:ser>
        <c:ser>
          <c:idx val="3"/>
          <c:order val="3"/>
          <c:spPr>
            <a:solidFill>
              <a:srgbClr val="90713A"/>
            </a:solidFill>
            <a:ln w="12700">
              <a:solidFill>
                <a:srgbClr val="000000"/>
              </a:solidFill>
              <a:prstDash val="solid"/>
            </a:ln>
          </c:spPr>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16.611000000000001</c:v>
                </c:pt>
                <c:pt idx="24">
                  <c:v>21.338487499999999</c:v>
                </c:pt>
                <c:pt idx="25">
                  <c:v>21.079000000000001</c:v>
                </c:pt>
                <c:pt idx="26">
                  <c:v>23.295999999999999</c:v>
                </c:pt>
                <c:pt idx="27">
                  <c:v>22.427</c:v>
                </c:pt>
                <c:pt idx="28">
                  <c:v>25.529549407114619</c:v>
                </c:pt>
                <c:pt idx="29">
                  <c:v>22.032</c:v>
                </c:pt>
                <c:pt idx="30">
                  <c:v>22.8</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Non-Refundable Element of CTC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3-4C8A-411D-A9AE-00BBC9B7A6A2}"/>
            </c:ext>
          </c:extLst>
        </c:ser>
        <c:dLbls>
          <c:showLegendKey val="0"/>
          <c:showVal val="0"/>
          <c:showCatName val="0"/>
          <c:showSerName val="0"/>
          <c:showPercent val="0"/>
          <c:showBubbleSize val="0"/>
        </c:dLbls>
        <c:axId val="1897968424"/>
        <c:axId val="1897971736"/>
      </c:areaChart>
      <c:catAx>
        <c:axId val="1897968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897971736"/>
        <c:crosses val="autoZero"/>
        <c:auto val="1"/>
        <c:lblAlgn val="ctr"/>
        <c:lblOffset val="100"/>
        <c:tickLblSkip val="5"/>
        <c:tickMarkSkip val="1"/>
        <c:noMultiLvlLbl val="0"/>
      </c:catAx>
      <c:valAx>
        <c:axId val="1897971736"/>
        <c:scaling>
          <c:orientation val="minMax"/>
        </c:scaling>
        <c:delete val="0"/>
        <c:axPos val="l"/>
        <c:majorGridlines>
          <c:spPr>
            <a:ln w="3175">
              <a:solidFill>
                <a:schemeClr val="bg2">
                  <a:lumMod val="75000"/>
                </a:schemeClr>
              </a:solidFill>
              <a:prstDash val="solid"/>
            </a:ln>
          </c:spPr>
        </c:majorGridlines>
        <c:title>
          <c:tx>
            <c:rich>
              <a:bodyPr rot="0" vert="horz"/>
              <a:lstStyle/>
              <a:p>
                <a:pPr>
                  <a:defRPr sz="1000"/>
                </a:pPr>
                <a:r>
                  <a:rPr lang="en-US" sz="1000"/>
                  <a:t>Credits</a:t>
                </a:r>
                <a:r>
                  <a:rPr lang="en-US" sz="1000" baseline="0"/>
                  <a:t> (in b</a:t>
                </a:r>
                <a:r>
                  <a:rPr lang="en-US" sz="1000"/>
                  <a:t>illions of 2006 dollars)$</a:t>
                </a:r>
              </a:p>
            </c:rich>
          </c:tx>
          <c:layout>
            <c:manualLayout>
              <c:xMode val="edge"/>
              <c:yMode val="edge"/>
              <c:x val="0.13539018560179999"/>
              <c:y val="0.165485479087841"/>
            </c:manualLayout>
          </c:layout>
          <c:overlay val="0"/>
          <c:spPr>
            <a:noFill/>
            <a:ln w="25400">
              <a:noFill/>
            </a:ln>
          </c:spPr>
        </c:title>
        <c:numFmt formatCode="0" sourceLinked="0"/>
        <c:majorTickMark val="none"/>
        <c:minorTickMark val="none"/>
        <c:tickLblPos val="nextTo"/>
        <c:spPr>
          <a:ln w="3175">
            <a:solidFill>
              <a:srgbClr val="000000"/>
            </a:solidFill>
            <a:prstDash val="solid"/>
          </a:ln>
        </c:spPr>
        <c:txPr>
          <a:bodyPr rot="0" vert="horz"/>
          <a:lstStyle/>
          <a:p>
            <a:pPr>
              <a:defRPr/>
            </a:pPr>
            <a:endParaRPr lang="en-US"/>
          </a:p>
        </c:txPr>
        <c:crossAx val="1897968424"/>
        <c:crosses val="autoZero"/>
        <c:crossBetween val="midCat"/>
        <c:majorUnit val="20"/>
        <c:minorUnit val="10"/>
      </c:valAx>
      <c:spPr>
        <a:solidFill>
          <a:srgbClr val="FFFFFF"/>
        </a:solidFill>
        <a:ln w="12700">
          <a:solidFill>
            <a:schemeClr val="bg2">
              <a:lumMod val="75000"/>
            </a:schemeClr>
          </a:solidFill>
          <a:prstDash val="solid"/>
        </a:ln>
      </c:spPr>
    </c:plotArea>
    <c:legend>
      <c:legendPos val="r"/>
      <c:overlay val="0"/>
      <c:spPr>
        <a:solidFill>
          <a:srgbClr val="FFFFFF"/>
        </a:solidFill>
        <a:ln w="3175">
          <a:solidFill>
            <a:srgbClr val="000000"/>
          </a:solidFill>
          <a:prstDash val="solid"/>
        </a:ln>
      </c:spPr>
    </c:legend>
    <c:plotVisOnly val="1"/>
    <c:dispBlanksAs val="zero"/>
    <c:showDLblsOverMax val="0"/>
  </c:chart>
  <c:spPr>
    <a:noFill/>
    <a:ln w="9525">
      <a:no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5375283025244159E-2"/>
          <c:y val="0.12216261755199857"/>
          <c:w val="0.78985075692659246"/>
          <c:h val="0.76409754459579626"/>
        </c:manualLayout>
      </c:layout>
      <c:areaChart>
        <c:grouping val="stacked"/>
        <c:varyColors val="0"/>
        <c:ser>
          <c:idx val="1"/>
          <c:order val="0"/>
          <c:tx>
            <c:strRef>
              <c:f>'Renewable Generation ISP'!$C$13</c:f>
              <c:strCache>
                <c:ptCount val="1"/>
                <c:pt idx="0">
                  <c:v>Wind Medium</c:v>
                </c:pt>
              </c:strCache>
            </c:strRef>
          </c:tx>
          <c:spPr>
            <a:solidFill>
              <a:srgbClr val="A1D978"/>
            </a:solidFill>
            <a:ln w="25400">
              <a:noFill/>
            </a:ln>
          </c:spPr>
          <c:cat>
            <c:strRef>
              <c:f>'Renewable Generation ISP'!$B$14:$B$53</c:f>
              <c:strCache>
                <c:ptCount val="34"/>
                <c:pt idx="0">
                  <c:v>2018-19</c:v>
                </c:pt>
                <c:pt idx="1">
                  <c:v>2019-20</c:v>
                </c:pt>
                <c:pt idx="2">
                  <c:v>2020-21</c:v>
                </c:pt>
                <c:pt idx="3">
                  <c:v>2021-22</c:v>
                </c:pt>
                <c:pt idx="4">
                  <c:v>2022-23</c:v>
                </c:pt>
                <c:pt idx="5">
                  <c:v>2023-24</c:v>
                </c:pt>
                <c:pt idx="6">
                  <c:v>2024-25</c:v>
                </c:pt>
                <c:pt idx="7">
                  <c:v>2025-26</c:v>
                </c:pt>
                <c:pt idx="8">
                  <c:v>2026-27</c:v>
                </c:pt>
                <c:pt idx="9">
                  <c:v>2027-28</c:v>
                </c:pt>
                <c:pt idx="10">
                  <c:v>2028-29</c:v>
                </c:pt>
                <c:pt idx="11">
                  <c:v>2029-30</c:v>
                </c:pt>
                <c:pt idx="12">
                  <c:v>2030-31</c:v>
                </c:pt>
                <c:pt idx="13">
                  <c:v>2031-32</c:v>
                </c:pt>
                <c:pt idx="14">
                  <c:v>2032-33</c:v>
                </c:pt>
                <c:pt idx="15">
                  <c:v>2033-34</c:v>
                </c:pt>
                <c:pt idx="16">
                  <c:v>2034-35</c:v>
                </c:pt>
                <c:pt idx="17">
                  <c:v>2035-36</c:v>
                </c:pt>
                <c:pt idx="18">
                  <c:v>2036-37</c:v>
                </c:pt>
                <c:pt idx="19">
                  <c:v>2037-38</c:v>
                </c:pt>
                <c:pt idx="20">
                  <c:v>2038-39</c:v>
                </c:pt>
                <c:pt idx="21">
                  <c:v>2039-40</c:v>
                </c:pt>
                <c:pt idx="22">
                  <c:v>2040-41</c:v>
                </c:pt>
                <c:pt idx="23">
                  <c:v>2041-42</c:v>
                </c:pt>
                <c:pt idx="24">
                  <c:v>2042-43</c:v>
                </c:pt>
                <c:pt idx="25">
                  <c:v>2043-44</c:v>
                </c:pt>
                <c:pt idx="26">
                  <c:v>2044-45</c:v>
                </c:pt>
                <c:pt idx="27">
                  <c:v>2045-46</c:v>
                </c:pt>
                <c:pt idx="28">
                  <c:v>2046-47</c:v>
                </c:pt>
                <c:pt idx="29">
                  <c:v>2047-48</c:v>
                </c:pt>
                <c:pt idx="30">
                  <c:v>2048-49</c:v>
                </c:pt>
                <c:pt idx="31">
                  <c:v>2049-50</c:v>
                </c:pt>
                <c:pt idx="32">
                  <c:v>2050-51</c:v>
                </c:pt>
                <c:pt idx="33">
                  <c:v>2051-52</c:v>
                </c:pt>
              </c:strCache>
            </c:strRef>
          </c:cat>
          <c:val>
            <c:numRef>
              <c:f>'Renewable Generation ISP'!$C$14:$C$47</c:f>
              <c:numCache>
                <c:formatCode>General</c:formatCode>
                <c:ptCount val="34"/>
                <c:pt idx="0">
                  <c:v>5.7240000000000002</c:v>
                </c:pt>
                <c:pt idx="1">
                  <c:v>5.7969999999999997</c:v>
                </c:pt>
                <c:pt idx="2">
                  <c:v>5.7380000000000004</c:v>
                </c:pt>
                <c:pt idx="3">
                  <c:v>6.1310000000000002</c:v>
                </c:pt>
                <c:pt idx="4">
                  <c:v>6.6514492101148299</c:v>
                </c:pt>
                <c:pt idx="5">
                  <c:v>#N/A</c:v>
                </c:pt>
                <c:pt idx="6">
                  <c:v>8.6441904023494569</c:v>
                </c:pt>
                <c:pt idx="7">
                  <c:v>8.8103222364443621</c:v>
                </c:pt>
                <c:pt idx="8">
                  <c:v>8.5415493861003586</c:v>
                </c:pt>
                <c:pt idx="9">
                  <c:v>9.6873525738960939</c:v>
                </c:pt>
                <c:pt idx="10">
                  <c:v>9.850011731587772</c:v>
                </c:pt>
                <c:pt idx="11">
                  <c:v>12.30748497496535</c:v>
                </c:pt>
                <c:pt idx="12">
                  <c:v>11.885770316831501</c:v>
                </c:pt>
                <c:pt idx="13">
                  <c:v>12.815450678618291</c:v>
                </c:pt>
                <c:pt idx="14">
                  <c:v>13.548409059177811</c:v>
                </c:pt>
                <c:pt idx="15">
                  <c:v>15.167193944058351</c:v>
                </c:pt>
                <c:pt idx="16">
                  <c:v>13.59331207432882</c:v>
                </c:pt>
                <c:pt idx="17">
                  <c:v>13.67940082245496</c:v>
                </c:pt>
                <c:pt idx="18">
                  <c:v>12.66697872720653</c:v>
                </c:pt>
                <c:pt idx="19">
                  <c:v>14.234381551928699</c:v>
                </c:pt>
                <c:pt idx="20">
                  <c:v>13.731478062157811</c:v>
                </c:pt>
                <c:pt idx="21">
                  <c:v>12.10221360277836</c:v>
                </c:pt>
                <c:pt idx="22">
                  <c:v>13.123325174097809</c:v>
                </c:pt>
                <c:pt idx="23">
                  <c:v>13.6901678834459</c:v>
                </c:pt>
                <c:pt idx="24">
                  <c:v>14.35838061485042</c:v>
                </c:pt>
                <c:pt idx="25">
                  <c:v>12.775784467597409</c:v>
                </c:pt>
                <c:pt idx="26">
                  <c:v>12.400189046903609</c:v>
                </c:pt>
                <c:pt idx="27">
                  <c:v>16.12192508725926</c:v>
                </c:pt>
                <c:pt idx="28">
                  <c:v>16.215585468153019</c:v>
                </c:pt>
                <c:pt idx="29">
                  <c:v>17.724685162794191</c:v>
                </c:pt>
                <c:pt idx="30">
                  <c:v>16.769628136149109</c:v>
                </c:pt>
                <c:pt idx="31">
                  <c:v>16.92783921961929</c:v>
                </c:pt>
                <c:pt idx="32">
                  <c:v>16.523241109908319</c:v>
                </c:pt>
                <c:pt idx="33">
                  <c:v>18.460782033664369</c:v>
                </c:pt>
              </c:numCache>
            </c:numRef>
          </c:val>
          <c:extLst>
            <c:ext xmlns:c16="http://schemas.microsoft.com/office/drawing/2014/chart" uri="{C3380CC4-5D6E-409C-BE32-E72D297353CC}">
              <c16:uniqueId val="{00000000-D3FB-4A82-AFAE-D3B6A02DDE37}"/>
            </c:ext>
          </c:extLst>
        </c:ser>
        <c:ser>
          <c:idx val="2"/>
          <c:order val="1"/>
          <c:tx>
            <c:strRef>
              <c:f>'Renewable Generation ISP'!$E$13</c:f>
              <c:strCache>
                <c:ptCount val="1"/>
                <c:pt idx="0">
                  <c:v>Solar</c:v>
                </c:pt>
              </c:strCache>
            </c:strRef>
          </c:tx>
          <c:spPr>
            <a:solidFill>
              <a:srgbClr val="FDD26E"/>
            </a:solidFill>
            <a:ln w="12700" cap="flat" cmpd="sng" algn="ctr">
              <a:noFill/>
              <a:prstDash val="solid"/>
              <a:round/>
              <a:headEnd type="none" w="med" len="med"/>
              <a:tailEnd type="none" w="med" len="med"/>
            </a:ln>
          </c:spPr>
          <c:cat>
            <c:strRef>
              <c:f>'Renewable Generation ISP'!$B$14:$B$53</c:f>
              <c:strCache>
                <c:ptCount val="34"/>
                <c:pt idx="0">
                  <c:v>2018-19</c:v>
                </c:pt>
                <c:pt idx="1">
                  <c:v>2019-20</c:v>
                </c:pt>
                <c:pt idx="2">
                  <c:v>2020-21</c:v>
                </c:pt>
                <c:pt idx="3">
                  <c:v>2021-22</c:v>
                </c:pt>
                <c:pt idx="4">
                  <c:v>2022-23</c:v>
                </c:pt>
                <c:pt idx="5">
                  <c:v>2023-24</c:v>
                </c:pt>
                <c:pt idx="6">
                  <c:v>2024-25</c:v>
                </c:pt>
                <c:pt idx="7">
                  <c:v>2025-26</c:v>
                </c:pt>
                <c:pt idx="8">
                  <c:v>2026-27</c:v>
                </c:pt>
                <c:pt idx="9">
                  <c:v>2027-28</c:v>
                </c:pt>
                <c:pt idx="10">
                  <c:v>2028-29</c:v>
                </c:pt>
                <c:pt idx="11">
                  <c:v>2029-30</c:v>
                </c:pt>
                <c:pt idx="12">
                  <c:v>2030-31</c:v>
                </c:pt>
                <c:pt idx="13">
                  <c:v>2031-32</c:v>
                </c:pt>
                <c:pt idx="14">
                  <c:v>2032-33</c:v>
                </c:pt>
                <c:pt idx="15">
                  <c:v>2033-34</c:v>
                </c:pt>
                <c:pt idx="16">
                  <c:v>2034-35</c:v>
                </c:pt>
                <c:pt idx="17">
                  <c:v>2035-36</c:v>
                </c:pt>
                <c:pt idx="18">
                  <c:v>2036-37</c:v>
                </c:pt>
                <c:pt idx="19">
                  <c:v>2037-38</c:v>
                </c:pt>
                <c:pt idx="20">
                  <c:v>2038-39</c:v>
                </c:pt>
                <c:pt idx="21">
                  <c:v>2039-40</c:v>
                </c:pt>
                <c:pt idx="22">
                  <c:v>2040-41</c:v>
                </c:pt>
                <c:pt idx="23">
                  <c:v>2041-42</c:v>
                </c:pt>
                <c:pt idx="24">
                  <c:v>2042-43</c:v>
                </c:pt>
                <c:pt idx="25">
                  <c:v>2043-44</c:v>
                </c:pt>
                <c:pt idx="26">
                  <c:v>2044-45</c:v>
                </c:pt>
                <c:pt idx="27">
                  <c:v>2045-46</c:v>
                </c:pt>
                <c:pt idx="28">
                  <c:v>2046-47</c:v>
                </c:pt>
                <c:pt idx="29">
                  <c:v>2047-48</c:v>
                </c:pt>
                <c:pt idx="30">
                  <c:v>2048-49</c:v>
                </c:pt>
                <c:pt idx="31">
                  <c:v>2049-50</c:v>
                </c:pt>
                <c:pt idx="32">
                  <c:v>2050-51</c:v>
                </c:pt>
                <c:pt idx="33">
                  <c:v>2051-52</c:v>
                </c:pt>
              </c:strCache>
            </c:strRef>
          </c:cat>
          <c:val>
            <c:numRef>
              <c:f>'Renewable Generation ISP'!$E$14:$E$47</c:f>
              <c:numCache>
                <c:formatCode>General</c:formatCode>
                <c:ptCount val="34"/>
                <c:pt idx="0">
                  <c:v>0.30291408487166699</c:v>
                </c:pt>
                <c:pt idx="1">
                  <c:v>0.48328847272833297</c:v>
                </c:pt>
                <c:pt idx="2">
                  <c:v>0.67281279325666699</c:v>
                </c:pt>
                <c:pt idx="3">
                  <c:v>0.69810830073583308</c:v>
                </c:pt>
                <c:pt idx="4">
                  <c:v>0.8044445524274999</c:v>
                </c:pt>
                <c:pt idx="5">
                  <c:v>#N/A</c:v>
                </c:pt>
                <c:pt idx="6">
                  <c:v>1.4400445227276031</c:v>
                </c:pt>
                <c:pt idx="7">
                  <c:v>1.472166764467161</c:v>
                </c:pt>
                <c:pt idx="8">
                  <c:v>2.0865305793374218</c:v>
                </c:pt>
                <c:pt idx="9">
                  <c:v>2.0985485208043082</c:v>
                </c:pt>
                <c:pt idx="10">
                  <c:v>2.0647400320421032</c:v>
                </c:pt>
                <c:pt idx="11">
                  <c:v>2.074295063483246</c:v>
                </c:pt>
                <c:pt idx="12">
                  <c:v>3.0931605127528639</c:v>
                </c:pt>
                <c:pt idx="13">
                  <c:v>3.301410194572596</c:v>
                </c:pt>
                <c:pt idx="14">
                  <c:v>3.449254246042937</c:v>
                </c:pt>
                <c:pt idx="15">
                  <c:v>3.359578368780801</c:v>
                </c:pt>
                <c:pt idx="16">
                  <c:v>3.4406765995985009</c:v>
                </c:pt>
                <c:pt idx="17">
                  <c:v>3.4032796666200609</c:v>
                </c:pt>
                <c:pt idx="18">
                  <c:v>3.9415549484827381</c:v>
                </c:pt>
                <c:pt idx="19">
                  <c:v>4.0123360658106204</c:v>
                </c:pt>
                <c:pt idx="20">
                  <c:v>4.1344451068120636</c:v>
                </c:pt>
                <c:pt idx="21">
                  <c:v>4.2599991910327981</c:v>
                </c:pt>
                <c:pt idx="22">
                  <c:v>6.0483405954615739</c:v>
                </c:pt>
                <c:pt idx="23">
                  <c:v>5.8388627933973902</c:v>
                </c:pt>
                <c:pt idx="24">
                  <c:v>5.8774385263758298</c:v>
                </c:pt>
                <c:pt idx="25">
                  <c:v>7.4503671315439606</c:v>
                </c:pt>
                <c:pt idx="26">
                  <c:v>11.9496384260745</c:v>
                </c:pt>
                <c:pt idx="27">
                  <c:v>12.655993365072201</c:v>
                </c:pt>
                <c:pt idx="28">
                  <c:v>13.200808152103869</c:v>
                </c:pt>
                <c:pt idx="29">
                  <c:v>12.63105358146551</c:v>
                </c:pt>
                <c:pt idx="30">
                  <c:v>13.13867720677813</c:v>
                </c:pt>
                <c:pt idx="31">
                  <c:v>12.76154439851986</c:v>
                </c:pt>
                <c:pt idx="32">
                  <c:v>12.78551394260854</c:v>
                </c:pt>
                <c:pt idx="33">
                  <c:v>12.931460444404379</c:v>
                </c:pt>
              </c:numCache>
            </c:numRef>
          </c:val>
          <c:extLst>
            <c:ext xmlns:c16="http://schemas.microsoft.com/office/drawing/2014/chart" uri="{C3380CC4-5D6E-409C-BE32-E72D297353CC}">
              <c16:uniqueId val="{00000001-D3FB-4A82-AFAE-D3B6A02DDE37}"/>
            </c:ext>
          </c:extLst>
        </c:ser>
        <c:dLbls>
          <c:showLegendKey val="0"/>
          <c:showVal val="0"/>
          <c:showCatName val="0"/>
          <c:showSerName val="0"/>
          <c:showPercent val="0"/>
          <c:showBubbleSize val="0"/>
        </c:dLbls>
        <c:axId val="1894740664"/>
        <c:axId val="1898071816"/>
      </c:areaChart>
      <c:catAx>
        <c:axId val="1894740664"/>
        <c:scaling>
          <c:orientation val="minMax"/>
        </c:scaling>
        <c:delete val="0"/>
        <c:axPos val="b"/>
        <c:title>
          <c:tx>
            <c:rich>
              <a:bodyPr/>
              <a:lstStyle/>
              <a:p>
                <a:pPr>
                  <a:defRPr/>
                </a:pPr>
                <a:r>
                  <a:rPr lang="en-AU" sz="1300"/>
                  <a:t>Financial</a:t>
                </a:r>
                <a:r>
                  <a:rPr lang="en-AU" sz="1300" baseline="0"/>
                  <a:t> Year</a:t>
                </a:r>
                <a:endParaRPr lang="en-AU" sz="1300"/>
              </a:p>
            </c:rich>
          </c:tx>
          <c:layout>
            <c:manualLayout>
              <c:xMode val="edge"/>
              <c:yMode val="edge"/>
              <c:x val="0.37985132819194517"/>
              <c:y val="0.94820222783405961"/>
            </c:manualLayout>
          </c:layout>
          <c:overlay val="0"/>
        </c:title>
        <c:numFmt formatCode="General" sourceLinked="1"/>
        <c:majorTickMark val="out"/>
        <c:minorTickMark val="none"/>
        <c:tickLblPos val="nextTo"/>
        <c:spPr>
          <a:ln w="3175">
            <a:solidFill>
              <a:srgbClr val="000000"/>
            </a:solidFill>
            <a:prstDash val="solid"/>
          </a:ln>
        </c:spPr>
        <c:txPr>
          <a:bodyPr rot="0" vert="horz"/>
          <a:lstStyle/>
          <a:p>
            <a:pPr>
              <a:defRPr sz="900"/>
            </a:pPr>
            <a:endParaRPr lang="en-US"/>
          </a:p>
        </c:txPr>
        <c:crossAx val="1898071816"/>
        <c:crosses val="autoZero"/>
        <c:auto val="1"/>
        <c:lblAlgn val="ctr"/>
        <c:lblOffset val="100"/>
        <c:tickLblSkip val="5"/>
        <c:tickMarkSkip val="1"/>
        <c:noMultiLvlLbl val="0"/>
      </c:catAx>
      <c:valAx>
        <c:axId val="1898071816"/>
        <c:scaling>
          <c:orientation val="minMax"/>
          <c:min val="0"/>
        </c:scaling>
        <c:delete val="0"/>
        <c:axPos val="l"/>
        <c:majorGridlines>
          <c:spPr>
            <a:ln w="3175">
              <a:solidFill>
                <a:srgbClr val="D9D9D9"/>
              </a:solidFill>
              <a:prstDash val="solid"/>
            </a:ln>
          </c:spPr>
        </c:majorGridlines>
        <c:title>
          <c:tx>
            <c:rich>
              <a:bodyPr/>
              <a:lstStyle/>
              <a:p>
                <a:pPr>
                  <a:defRPr/>
                </a:pPr>
                <a:r>
                  <a:rPr lang="en-AU" sz="1300" baseline="0"/>
                  <a:t>Annual Generation (TWh)</a:t>
                </a:r>
                <a:endParaRPr lang="en-AU" sz="1300"/>
              </a:p>
            </c:rich>
          </c:tx>
          <c:layout>
            <c:manualLayout>
              <c:xMode val="edge"/>
              <c:yMode val="edge"/>
              <c:x val="1.2170808340474151E-3"/>
              <c:y val="0.29335368441398552"/>
            </c:manualLayout>
          </c:layout>
          <c:overlay val="0"/>
        </c:title>
        <c:numFmt formatCode="0" sourceLinked="0"/>
        <c:majorTickMark val="none"/>
        <c:minorTickMark val="none"/>
        <c:tickLblPos val="nextTo"/>
        <c:spPr>
          <a:ln w="3175">
            <a:noFill/>
            <a:prstDash val="solid"/>
          </a:ln>
        </c:spPr>
        <c:txPr>
          <a:bodyPr rot="0" vert="horz"/>
          <a:lstStyle/>
          <a:p>
            <a:pPr>
              <a:defRPr sz="900"/>
            </a:pPr>
            <a:endParaRPr lang="en-US"/>
          </a:p>
        </c:txPr>
        <c:crossAx val="1894740664"/>
        <c:crosses val="autoZero"/>
        <c:crossBetween val="midCat"/>
        <c:minorUnit val="2"/>
      </c:valAx>
      <c:spPr>
        <a:noFill/>
        <a:ln w="25400">
          <a:noFill/>
        </a:ln>
      </c:spPr>
    </c:plotArea>
    <c:plotVisOnly val="1"/>
    <c:dispBlanksAs val="zero"/>
    <c:showDLblsOverMax val="0"/>
  </c:chart>
  <c:spPr>
    <a:solidFill>
      <a:srgbClr val="FFFFFF"/>
    </a:solidFill>
    <a:ln w="3175">
      <a:noFill/>
      <a:prstDash val="solid"/>
    </a:ln>
  </c:spPr>
  <c:txPr>
    <a:bodyPr/>
    <a:lstStyle/>
    <a:p>
      <a:pPr>
        <a:defRPr sz="850" b="0" i="0" u="none" strike="noStrike" baseline="0">
          <a:solidFill>
            <a:srgbClr val="000000"/>
          </a:solidFill>
          <a:latin typeface="Lato Regular"/>
          <a:ea typeface="Arial"/>
          <a:cs typeface="Lato Regular"/>
        </a:defRPr>
      </a:pPr>
      <a:endParaRPr lang="en-US"/>
    </a:p>
  </c:txPr>
  <c:printSettings>
    <c:headerFooter/>
    <c:pageMargins b="1" l="0.75" r="0.75" t="1" header="0.5" footer="0.5"/>
    <c:pageSetup orientation="portrait"/>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Figure 2: Growth of Refundable Credits Over Time </a:t>
            </a:r>
          </a:p>
        </c:rich>
      </c:tx>
      <c:overlay val="0"/>
      <c:spPr>
        <a:noFill/>
        <a:ln w="25400">
          <a:noFill/>
        </a:ln>
      </c:spPr>
    </c:title>
    <c:autoTitleDeleted val="0"/>
    <c:plotArea>
      <c:layout/>
      <c:areaChart>
        <c:grouping val="stacked"/>
        <c:varyColors val="0"/>
        <c:ser>
          <c:idx val="0"/>
          <c:order val="0"/>
          <c:spPr>
            <a:solidFill>
              <a:srgbClr val="333399"/>
            </a:solidFill>
            <a:ln w="12700">
              <a:solidFill>
                <a:srgbClr val="000000"/>
              </a:solidFill>
              <a:prstDash val="solid"/>
            </a:ln>
          </c:spPr>
          <c:val>
            <c:numRef>
              <c:f>'Macintosh HD:Users:timmeko:projects:TPC-styleguide:excel files:[bar.xls]Graph'!#REF!</c:f>
              <c:numCache>
                <c:formatCode>General</c:formatCode>
                <c:ptCount val="31"/>
                <c:pt idx="0">
                  <c:v>2.9548800000000002</c:v>
                </c:pt>
                <c:pt idx="1">
                  <c:v>2.9500920000000002</c:v>
                </c:pt>
                <c:pt idx="2">
                  <c:v>2.9453040000000001</c:v>
                </c:pt>
                <c:pt idx="3">
                  <c:v>2.9405160000000001</c:v>
                </c:pt>
                <c:pt idx="4">
                  <c:v>2.9357280000000001</c:v>
                </c:pt>
                <c:pt idx="5">
                  <c:v>2.9309400000000001</c:v>
                </c:pt>
                <c:pt idx="6">
                  <c:v>2.9261520000000001</c:v>
                </c:pt>
                <c:pt idx="7">
                  <c:v>2.9213640000000001</c:v>
                </c:pt>
                <c:pt idx="8">
                  <c:v>2.9165760000000001</c:v>
                </c:pt>
                <c:pt idx="9">
                  <c:v>2.911788</c:v>
                </c:pt>
                <c:pt idx="10">
                  <c:v>2.907</c:v>
                </c:pt>
                <c:pt idx="11">
                  <c:v>3.9893999999999998</c:v>
                </c:pt>
                <c:pt idx="12">
                  <c:v>5.0717999999999996</c:v>
                </c:pt>
                <c:pt idx="13">
                  <c:v>6.1541999999999941</c:v>
                </c:pt>
                <c:pt idx="14">
                  <c:v>7.2366000000000001</c:v>
                </c:pt>
                <c:pt idx="15">
                  <c:v>8.3190000000000008</c:v>
                </c:pt>
                <c:pt idx="16">
                  <c:v>11.91225</c:v>
                </c:pt>
                <c:pt idx="17">
                  <c:v>15.5055</c:v>
                </c:pt>
                <c:pt idx="18">
                  <c:v>19.098749999999999</c:v>
                </c:pt>
                <c:pt idx="19">
                  <c:v>22.692</c:v>
                </c:pt>
                <c:pt idx="20">
                  <c:v>27.709</c:v>
                </c:pt>
                <c:pt idx="21">
                  <c:v>29.600999999999999</c:v>
                </c:pt>
                <c:pt idx="22">
                  <c:v>30.59</c:v>
                </c:pt>
                <c:pt idx="23">
                  <c:v>33.448</c:v>
                </c:pt>
                <c:pt idx="24">
                  <c:v>33</c:v>
                </c:pt>
                <c:pt idx="25">
                  <c:v>32.420999999999999</c:v>
                </c:pt>
                <c:pt idx="26">
                  <c:v>33.176000000000002</c:v>
                </c:pt>
                <c:pt idx="27">
                  <c:v>29.042999999999999</c:v>
                </c:pt>
                <c:pt idx="28">
                  <c:v>33.060806324110672</c:v>
                </c:pt>
                <c:pt idx="29">
                  <c:v>38.351999999999997</c:v>
                </c:pt>
                <c:pt idx="30">
                  <c:v>38.1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Refundable Element of EITC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0-FCE4-4251-BA67-870478329D03}"/>
            </c:ext>
          </c:extLst>
        </c:ser>
        <c:ser>
          <c:idx val="1"/>
          <c:order val="1"/>
          <c:spPr>
            <a:solidFill>
              <a:srgbClr val="666699"/>
            </a:solidFill>
            <a:ln w="12700">
              <a:solidFill>
                <a:srgbClr val="000000"/>
              </a:solidFill>
              <a:prstDash val="solid"/>
            </a:ln>
          </c:spPr>
          <c:val>
            <c:numRef>
              <c:f>'Macintosh HD:Users:timmeko:projects:TPC-styleguide:excel files:[bar.xls]Graph'!#REF!</c:f>
              <c:numCache>
                <c:formatCode>General</c:formatCode>
                <c:ptCount val="31"/>
                <c:pt idx="0">
                  <c:v>1.1491199999999999</c:v>
                </c:pt>
                <c:pt idx="1">
                  <c:v>1.102608</c:v>
                </c:pt>
                <c:pt idx="2">
                  <c:v>1.0560959999999999</c:v>
                </c:pt>
                <c:pt idx="3">
                  <c:v>1.009584</c:v>
                </c:pt>
                <c:pt idx="4">
                  <c:v>0.96307200000000004</c:v>
                </c:pt>
                <c:pt idx="5">
                  <c:v>0.91656000000000004</c:v>
                </c:pt>
                <c:pt idx="6">
                  <c:v>0.87004800000000004</c:v>
                </c:pt>
                <c:pt idx="7">
                  <c:v>0.82353600000000005</c:v>
                </c:pt>
                <c:pt idx="8">
                  <c:v>0.77702400000000005</c:v>
                </c:pt>
                <c:pt idx="9">
                  <c:v>0.73051200000000005</c:v>
                </c:pt>
                <c:pt idx="10">
                  <c:v>0.68400000000000005</c:v>
                </c:pt>
                <c:pt idx="11">
                  <c:v>0.99839999999999995</c:v>
                </c:pt>
                <c:pt idx="12">
                  <c:v>1.3128</c:v>
                </c:pt>
                <c:pt idx="13">
                  <c:v>1.6271999999999991</c:v>
                </c:pt>
                <c:pt idx="14">
                  <c:v>1.9415999999999991</c:v>
                </c:pt>
                <c:pt idx="15">
                  <c:v>2.2559999999999989</c:v>
                </c:pt>
                <c:pt idx="16">
                  <c:v>2.56</c:v>
                </c:pt>
                <c:pt idx="17">
                  <c:v>2.8639999999999999</c:v>
                </c:pt>
                <c:pt idx="18">
                  <c:v>3.1680000000000001</c:v>
                </c:pt>
                <c:pt idx="19">
                  <c:v>3.472</c:v>
                </c:pt>
                <c:pt idx="20">
                  <c:v>3.7510000000000021</c:v>
                </c:pt>
                <c:pt idx="21">
                  <c:v>4.2119999999999971</c:v>
                </c:pt>
                <c:pt idx="22">
                  <c:v>4.2549999999999999</c:v>
                </c:pt>
                <c:pt idx="23">
                  <c:v>2.4859999999999989</c:v>
                </c:pt>
                <c:pt idx="24">
                  <c:v>2.09</c:v>
                </c:pt>
                <c:pt idx="25">
                  <c:v>2.14</c:v>
                </c:pt>
                <c:pt idx="26">
                  <c:v>1.4559999999999991</c:v>
                </c:pt>
                <c:pt idx="27">
                  <c:v>4.3330000000000002</c:v>
                </c:pt>
                <c:pt idx="28">
                  <c:v>4.9324268774703546</c:v>
                </c:pt>
                <c:pt idx="29">
                  <c:v>1.122000000000001</c:v>
                </c:pt>
                <c:pt idx="30">
                  <c:v>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Non-Refundable Element of EITC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1-FCE4-4251-BA67-870478329D03}"/>
            </c:ext>
          </c:extLst>
        </c:ser>
        <c:ser>
          <c:idx val="2"/>
          <c:order val="2"/>
          <c:spPr>
            <a:solidFill>
              <a:srgbClr val="99CC00"/>
            </a:solidFill>
            <a:ln w="12700">
              <a:solidFill>
                <a:srgbClr val="000000"/>
              </a:solidFill>
              <a:prstDash val="solid"/>
            </a:ln>
          </c:spPr>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0.56499999999999995</c:v>
                </c:pt>
                <c:pt idx="24">
                  <c:v>0.88</c:v>
                </c:pt>
                <c:pt idx="25">
                  <c:v>1.07</c:v>
                </c:pt>
                <c:pt idx="26">
                  <c:v>5.2</c:v>
                </c:pt>
                <c:pt idx="27">
                  <c:v>4.9950000000000001</c:v>
                </c:pt>
                <c:pt idx="28">
                  <c:v>5.6860079051383403</c:v>
                </c:pt>
                <c:pt idx="29">
                  <c:v>6.63</c:v>
                </c:pt>
                <c:pt idx="30">
                  <c:v>9.1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Refundable Element of CTC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2-FCE4-4251-BA67-870478329D03}"/>
            </c:ext>
          </c:extLst>
        </c:ser>
        <c:ser>
          <c:idx val="3"/>
          <c:order val="3"/>
          <c:spPr>
            <a:solidFill>
              <a:srgbClr val="90713A"/>
            </a:solidFill>
            <a:ln w="12700">
              <a:solidFill>
                <a:srgbClr val="000000"/>
              </a:solidFill>
              <a:prstDash val="solid"/>
            </a:ln>
          </c:spPr>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16.611000000000001</c:v>
                </c:pt>
                <c:pt idx="24">
                  <c:v>21.338487499999999</c:v>
                </c:pt>
                <c:pt idx="25">
                  <c:v>21.079000000000001</c:v>
                </c:pt>
                <c:pt idx="26">
                  <c:v>23.295999999999999</c:v>
                </c:pt>
                <c:pt idx="27">
                  <c:v>22.427</c:v>
                </c:pt>
                <c:pt idx="28">
                  <c:v>25.529549407114619</c:v>
                </c:pt>
                <c:pt idx="29">
                  <c:v>22.032</c:v>
                </c:pt>
                <c:pt idx="30">
                  <c:v>22.8</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Non-Refundable Element of CTC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3-FCE4-4251-BA67-870478329D03}"/>
            </c:ext>
          </c:extLst>
        </c:ser>
        <c:dLbls>
          <c:showLegendKey val="0"/>
          <c:showVal val="0"/>
          <c:showCatName val="0"/>
          <c:showSerName val="0"/>
          <c:showPercent val="0"/>
          <c:showBubbleSize val="0"/>
        </c:dLbls>
        <c:axId val="1897968424"/>
        <c:axId val="1897971736"/>
      </c:areaChart>
      <c:catAx>
        <c:axId val="1897968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897971736"/>
        <c:crosses val="autoZero"/>
        <c:auto val="1"/>
        <c:lblAlgn val="ctr"/>
        <c:lblOffset val="100"/>
        <c:tickLblSkip val="5"/>
        <c:tickMarkSkip val="1"/>
        <c:noMultiLvlLbl val="0"/>
      </c:catAx>
      <c:valAx>
        <c:axId val="1897971736"/>
        <c:scaling>
          <c:orientation val="minMax"/>
        </c:scaling>
        <c:delete val="0"/>
        <c:axPos val="l"/>
        <c:majorGridlines>
          <c:spPr>
            <a:ln w="3175">
              <a:solidFill>
                <a:schemeClr val="bg2">
                  <a:lumMod val="75000"/>
                </a:schemeClr>
              </a:solidFill>
              <a:prstDash val="solid"/>
            </a:ln>
          </c:spPr>
        </c:majorGridlines>
        <c:title>
          <c:tx>
            <c:rich>
              <a:bodyPr rot="0" vert="horz"/>
              <a:lstStyle/>
              <a:p>
                <a:pPr>
                  <a:defRPr sz="1000"/>
                </a:pPr>
                <a:r>
                  <a:rPr lang="en-US" sz="1000"/>
                  <a:t>Credits</a:t>
                </a:r>
                <a:r>
                  <a:rPr lang="en-US" sz="1000" baseline="0"/>
                  <a:t> (in b</a:t>
                </a:r>
                <a:r>
                  <a:rPr lang="en-US" sz="1000"/>
                  <a:t>illions of 2006 dollars)$</a:t>
                </a:r>
              </a:p>
            </c:rich>
          </c:tx>
          <c:layout>
            <c:manualLayout>
              <c:xMode val="edge"/>
              <c:yMode val="edge"/>
              <c:x val="0.13539018560179999"/>
              <c:y val="0.165485479087841"/>
            </c:manualLayout>
          </c:layout>
          <c:overlay val="0"/>
          <c:spPr>
            <a:noFill/>
            <a:ln w="25400">
              <a:noFill/>
            </a:ln>
          </c:spPr>
        </c:title>
        <c:numFmt formatCode="0" sourceLinked="0"/>
        <c:majorTickMark val="none"/>
        <c:minorTickMark val="none"/>
        <c:tickLblPos val="nextTo"/>
        <c:spPr>
          <a:ln w="3175">
            <a:solidFill>
              <a:srgbClr val="000000"/>
            </a:solidFill>
            <a:prstDash val="solid"/>
          </a:ln>
        </c:spPr>
        <c:txPr>
          <a:bodyPr rot="0" vert="horz"/>
          <a:lstStyle/>
          <a:p>
            <a:pPr>
              <a:defRPr/>
            </a:pPr>
            <a:endParaRPr lang="en-US"/>
          </a:p>
        </c:txPr>
        <c:crossAx val="1897968424"/>
        <c:crosses val="autoZero"/>
        <c:crossBetween val="midCat"/>
        <c:majorUnit val="20"/>
        <c:minorUnit val="10"/>
      </c:valAx>
      <c:spPr>
        <a:solidFill>
          <a:srgbClr val="FFFFFF"/>
        </a:solidFill>
        <a:ln w="12700">
          <a:solidFill>
            <a:schemeClr val="bg2">
              <a:lumMod val="75000"/>
            </a:schemeClr>
          </a:solidFill>
          <a:prstDash val="solid"/>
        </a:ln>
      </c:spPr>
    </c:plotArea>
    <c:legend>
      <c:legendPos val="r"/>
      <c:overlay val="0"/>
      <c:spPr>
        <a:solidFill>
          <a:srgbClr val="FFFFFF"/>
        </a:solidFill>
        <a:ln w="3175">
          <a:solidFill>
            <a:srgbClr val="000000"/>
          </a:solidFill>
          <a:prstDash val="solid"/>
        </a:ln>
      </c:spPr>
    </c:legend>
    <c:plotVisOnly val="1"/>
    <c:dispBlanksAs val="zero"/>
    <c:showDLblsOverMax val="0"/>
  </c:chart>
  <c:spPr>
    <a:noFill/>
    <a:ln w="9525">
      <a:no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3173299168736397E-2"/>
          <c:y val="0.12216257125677571"/>
          <c:w val="0.74994784636902256"/>
          <c:h val="0.76409754459579626"/>
        </c:manualLayout>
      </c:layout>
      <c:barChart>
        <c:barDir val="col"/>
        <c:grouping val="stacked"/>
        <c:varyColors val="0"/>
        <c:ser>
          <c:idx val="4"/>
          <c:order val="1"/>
          <c:tx>
            <c:strRef>
              <c:f>'Demand by Category'!$G$13</c:f>
              <c:strCache>
                <c:ptCount val="1"/>
                <c:pt idx="0">
                  <c:v>Residential</c:v>
                </c:pt>
              </c:strCache>
            </c:strRef>
          </c:tx>
          <c:spPr>
            <a:solidFill>
              <a:srgbClr val="FDD26E"/>
            </a:solidFill>
            <a:ln w="25400">
              <a:noFill/>
            </a:ln>
          </c:spPr>
          <c:invertIfNegative val="0"/>
          <c:cat>
            <c:strRef>
              <c:f>'Demand by Category'!$B$20:$B$47</c:f>
              <c:strCache>
                <c:ptCount val="28"/>
                <c:pt idx="0">
                  <c:v>2024-25</c:v>
                </c:pt>
                <c:pt idx="1">
                  <c:v>2025-26</c:v>
                </c:pt>
                <c:pt idx="2">
                  <c:v>2026-27</c:v>
                </c:pt>
                <c:pt idx="3">
                  <c:v>2027-28</c:v>
                </c:pt>
                <c:pt idx="4">
                  <c:v>2028-29</c:v>
                </c:pt>
                <c:pt idx="5">
                  <c:v>2029-30</c:v>
                </c:pt>
                <c:pt idx="6">
                  <c:v>2030-31</c:v>
                </c:pt>
                <c:pt idx="7">
                  <c:v>2031-32</c:v>
                </c:pt>
                <c:pt idx="8">
                  <c:v>2032-33</c:v>
                </c:pt>
                <c:pt idx="9">
                  <c:v>2033-34</c:v>
                </c:pt>
                <c:pt idx="10">
                  <c:v>2034-35</c:v>
                </c:pt>
                <c:pt idx="11">
                  <c:v>2035-36</c:v>
                </c:pt>
                <c:pt idx="12">
                  <c:v>2036-37</c:v>
                </c:pt>
                <c:pt idx="13">
                  <c:v>2037-38</c:v>
                </c:pt>
                <c:pt idx="14">
                  <c:v>2038-39</c:v>
                </c:pt>
                <c:pt idx="15">
                  <c:v>2039-40</c:v>
                </c:pt>
                <c:pt idx="16">
                  <c:v>2040-41</c:v>
                </c:pt>
                <c:pt idx="17">
                  <c:v>2041-42</c:v>
                </c:pt>
                <c:pt idx="18">
                  <c:v>2042-43</c:v>
                </c:pt>
                <c:pt idx="19">
                  <c:v>2043-44</c:v>
                </c:pt>
                <c:pt idx="20">
                  <c:v>2044-45</c:v>
                </c:pt>
                <c:pt idx="21">
                  <c:v>2045-46</c:v>
                </c:pt>
                <c:pt idx="22">
                  <c:v>2046-47</c:v>
                </c:pt>
                <c:pt idx="23">
                  <c:v>2047-48</c:v>
                </c:pt>
                <c:pt idx="24">
                  <c:v>2048-49</c:v>
                </c:pt>
                <c:pt idx="25">
                  <c:v>2049-50</c:v>
                </c:pt>
                <c:pt idx="26">
                  <c:v>2050-51</c:v>
                </c:pt>
                <c:pt idx="27">
                  <c:v>2051-52</c:v>
                </c:pt>
              </c:strCache>
            </c:strRef>
          </c:cat>
          <c:val>
            <c:numRef>
              <c:f>'Demand by Category'!$G$20:$G$47</c:f>
              <c:numCache>
                <c:formatCode>General</c:formatCode>
                <c:ptCount val="28"/>
                <c:pt idx="0">
                  <c:v>1.944656395748916</c:v>
                </c:pt>
                <c:pt idx="1">
                  <c:v>1.8063796096155309</c:v>
                </c:pt>
                <c:pt idx="2">
                  <c:v>1.6615799553226169</c:v>
                </c:pt>
                <c:pt idx="3">
                  <c:v>1.488345997929226</c:v>
                </c:pt>
                <c:pt idx="4">
                  <c:v>1.2917689881352821</c:v>
                </c:pt>
                <c:pt idx="5">
                  <c:v>1.1163293845288691</c:v>
                </c:pt>
                <c:pt idx="6">
                  <c:v>0.97111858227384662</c:v>
                </c:pt>
                <c:pt idx="7">
                  <c:v>0.83947643526009919</c:v>
                </c:pt>
                <c:pt idx="8">
                  <c:v>0.72039626647080601</c:v>
                </c:pt>
                <c:pt idx="9">
                  <c:v>0.616691037209394</c:v>
                </c:pt>
                <c:pt idx="10">
                  <c:v>0.51892647093412836</c:v>
                </c:pt>
                <c:pt idx="11">
                  <c:v>0.42992328388866002</c:v>
                </c:pt>
                <c:pt idx="12">
                  <c:v>0.35361987734169131</c:v>
                </c:pt>
                <c:pt idx="13">
                  <c:v>0.28112725687892798</c:v>
                </c:pt>
                <c:pt idx="14">
                  <c:v>0.1957795934616067</c:v>
                </c:pt>
                <c:pt idx="15">
                  <c:v>0.1292944920908716</c:v>
                </c:pt>
                <c:pt idx="16">
                  <c:v>5.3336002985453261E-2</c:v>
                </c:pt>
                <c:pt idx="17">
                  <c:v>-1.036906735801655E-2</c:v>
                </c:pt>
                <c:pt idx="18">
                  <c:v>-7.8030582947404947E-2</c:v>
                </c:pt>
                <c:pt idx="19">
                  <c:v>-0.15146528693406069</c:v>
                </c:pt>
                <c:pt idx="20">
                  <c:v>-0.2217747972730921</c:v>
                </c:pt>
                <c:pt idx="21">
                  <c:v>-0.32088895858741162</c:v>
                </c:pt>
                <c:pt idx="22">
                  <c:v>-0.42449082250778081</c:v>
                </c:pt>
                <c:pt idx="23">
                  <c:v>-0.52477656847937626</c:v>
                </c:pt>
                <c:pt idx="24">
                  <c:v>-0.61810272815340661</c:v>
                </c:pt>
                <c:pt idx="25">
                  <c:v>-0.67338246693798254</c:v>
                </c:pt>
                <c:pt idx="26">
                  <c:v>-0.731896176066959</c:v>
                </c:pt>
                <c:pt idx="27">
                  <c:v>-0.78978497026843208</c:v>
                </c:pt>
              </c:numCache>
            </c:numRef>
          </c:val>
          <c:extLst>
            <c:ext xmlns:c16="http://schemas.microsoft.com/office/drawing/2014/chart" uri="{C3380CC4-5D6E-409C-BE32-E72D297353CC}">
              <c16:uniqueId val="{00000004-158E-4D91-A64F-6A7ED396C2E9}"/>
            </c:ext>
          </c:extLst>
        </c:ser>
        <c:ser>
          <c:idx val="1"/>
          <c:order val="2"/>
          <c:tx>
            <c:strRef>
              <c:f>'Demand by Category'!$C$13</c:f>
              <c:strCache>
                <c:ptCount val="1"/>
                <c:pt idx="0">
                  <c:v>Business</c:v>
                </c:pt>
              </c:strCache>
            </c:strRef>
          </c:tx>
          <c:spPr>
            <a:solidFill>
              <a:srgbClr val="5666BC"/>
            </a:solidFill>
            <a:ln w="25400">
              <a:noFill/>
            </a:ln>
          </c:spPr>
          <c:invertIfNegative val="0"/>
          <c:cat>
            <c:strRef>
              <c:f>'Demand by Category'!$B$20:$B$47</c:f>
              <c:strCache>
                <c:ptCount val="28"/>
                <c:pt idx="0">
                  <c:v>2024-25</c:v>
                </c:pt>
                <c:pt idx="1">
                  <c:v>2025-26</c:v>
                </c:pt>
                <c:pt idx="2">
                  <c:v>2026-27</c:v>
                </c:pt>
                <c:pt idx="3">
                  <c:v>2027-28</c:v>
                </c:pt>
                <c:pt idx="4">
                  <c:v>2028-29</c:v>
                </c:pt>
                <c:pt idx="5">
                  <c:v>2029-30</c:v>
                </c:pt>
                <c:pt idx="6">
                  <c:v>2030-31</c:v>
                </c:pt>
                <c:pt idx="7">
                  <c:v>2031-32</c:v>
                </c:pt>
                <c:pt idx="8">
                  <c:v>2032-33</c:v>
                </c:pt>
                <c:pt idx="9">
                  <c:v>2033-34</c:v>
                </c:pt>
                <c:pt idx="10">
                  <c:v>2034-35</c:v>
                </c:pt>
                <c:pt idx="11">
                  <c:v>2035-36</c:v>
                </c:pt>
                <c:pt idx="12">
                  <c:v>2036-37</c:v>
                </c:pt>
                <c:pt idx="13">
                  <c:v>2037-38</c:v>
                </c:pt>
                <c:pt idx="14">
                  <c:v>2038-39</c:v>
                </c:pt>
                <c:pt idx="15">
                  <c:v>2039-40</c:v>
                </c:pt>
                <c:pt idx="16">
                  <c:v>2040-41</c:v>
                </c:pt>
                <c:pt idx="17">
                  <c:v>2041-42</c:v>
                </c:pt>
                <c:pt idx="18">
                  <c:v>2042-43</c:v>
                </c:pt>
                <c:pt idx="19">
                  <c:v>2043-44</c:v>
                </c:pt>
                <c:pt idx="20">
                  <c:v>2044-45</c:v>
                </c:pt>
                <c:pt idx="21">
                  <c:v>2045-46</c:v>
                </c:pt>
                <c:pt idx="22">
                  <c:v>2046-47</c:v>
                </c:pt>
                <c:pt idx="23">
                  <c:v>2047-48</c:v>
                </c:pt>
                <c:pt idx="24">
                  <c:v>2048-49</c:v>
                </c:pt>
                <c:pt idx="25">
                  <c:v>2049-50</c:v>
                </c:pt>
                <c:pt idx="26">
                  <c:v>2050-51</c:v>
                </c:pt>
                <c:pt idx="27">
                  <c:v>2051-52</c:v>
                </c:pt>
              </c:strCache>
            </c:strRef>
          </c:cat>
          <c:val>
            <c:numRef>
              <c:f>'Demand by Category'!$C$20:$C$47</c:f>
              <c:numCache>
                <c:formatCode>General</c:formatCode>
                <c:ptCount val="28"/>
                <c:pt idx="0">
                  <c:v>8.3830200855867218</c:v>
                </c:pt>
                <c:pt idx="1">
                  <c:v>8.4712154556003458</c:v>
                </c:pt>
                <c:pt idx="2">
                  <c:v>8.6399029111499086</c:v>
                </c:pt>
                <c:pt idx="3">
                  <c:v>8.8648025422910699</c:v>
                </c:pt>
                <c:pt idx="4">
                  <c:v>8.7835676243077874</c:v>
                </c:pt>
                <c:pt idx="5">
                  <c:v>8.7641634471808949</c:v>
                </c:pt>
                <c:pt idx="6">
                  <c:v>8.7402524186878292</c:v>
                </c:pt>
                <c:pt idx="7">
                  <c:v>8.7373291104076944</c:v>
                </c:pt>
                <c:pt idx="8">
                  <c:v>8.7253803340447167</c:v>
                </c:pt>
                <c:pt idx="9">
                  <c:v>8.7395307540478839</c:v>
                </c:pt>
                <c:pt idx="10">
                  <c:v>8.7415561024924884</c:v>
                </c:pt>
                <c:pt idx="11">
                  <c:v>8.7455880332125009</c:v>
                </c:pt>
                <c:pt idx="12">
                  <c:v>8.7611555891852362</c:v>
                </c:pt>
                <c:pt idx="13">
                  <c:v>8.7915208836174941</c:v>
                </c:pt>
                <c:pt idx="14">
                  <c:v>8.7510351895741234</c:v>
                </c:pt>
                <c:pt idx="15">
                  <c:v>8.6450481419265888</c:v>
                </c:pt>
                <c:pt idx="16">
                  <c:v>8.5398041749524882</c:v>
                </c:pt>
                <c:pt idx="17">
                  <c:v>8.4415688415958243</c:v>
                </c:pt>
                <c:pt idx="18">
                  <c:v>8.3587480584636449</c:v>
                </c:pt>
                <c:pt idx="19">
                  <c:v>8.2508361372797427</c:v>
                </c:pt>
                <c:pt idx="20">
                  <c:v>8.102912366017879</c:v>
                </c:pt>
                <c:pt idx="21">
                  <c:v>7.9196056650424547</c:v>
                </c:pt>
                <c:pt idx="22">
                  <c:v>7.721976478981194</c:v>
                </c:pt>
                <c:pt idx="23">
                  <c:v>7.5698463975264403</c:v>
                </c:pt>
                <c:pt idx="24">
                  <c:v>7.4181642847246518</c:v>
                </c:pt>
                <c:pt idx="25">
                  <c:v>7.2767602725644114</c:v>
                </c:pt>
                <c:pt idx="26">
                  <c:v>7.1412551847007739</c:v>
                </c:pt>
                <c:pt idx="27">
                  <c:v>6.9875452474654294</c:v>
                </c:pt>
              </c:numCache>
            </c:numRef>
          </c:val>
          <c:extLst>
            <c:ext xmlns:c16="http://schemas.microsoft.com/office/drawing/2014/chart" uri="{C3380CC4-5D6E-409C-BE32-E72D297353CC}">
              <c16:uniqueId val="{00000000-158E-4D91-A64F-6A7ED396C2E9}"/>
            </c:ext>
          </c:extLst>
        </c:ser>
        <c:ser>
          <c:idx val="2"/>
          <c:order val="3"/>
          <c:tx>
            <c:strRef>
              <c:f>'Demand by Category'!$D$13</c:f>
              <c:strCache>
                <c:ptCount val="1"/>
                <c:pt idx="0">
                  <c:v>EVs</c:v>
                </c:pt>
              </c:strCache>
            </c:strRef>
          </c:tx>
          <c:spPr>
            <a:solidFill>
              <a:srgbClr val="B056BC"/>
            </a:solidFill>
            <a:ln w="25400">
              <a:noFill/>
            </a:ln>
          </c:spPr>
          <c:invertIfNegative val="0"/>
          <c:cat>
            <c:strRef>
              <c:f>'Demand by Category'!$B$20:$B$47</c:f>
              <c:strCache>
                <c:ptCount val="28"/>
                <c:pt idx="0">
                  <c:v>2024-25</c:v>
                </c:pt>
                <c:pt idx="1">
                  <c:v>2025-26</c:v>
                </c:pt>
                <c:pt idx="2">
                  <c:v>2026-27</c:v>
                </c:pt>
                <c:pt idx="3">
                  <c:v>2027-28</c:v>
                </c:pt>
                <c:pt idx="4">
                  <c:v>2028-29</c:v>
                </c:pt>
                <c:pt idx="5">
                  <c:v>2029-30</c:v>
                </c:pt>
                <c:pt idx="6">
                  <c:v>2030-31</c:v>
                </c:pt>
                <c:pt idx="7">
                  <c:v>2031-32</c:v>
                </c:pt>
                <c:pt idx="8">
                  <c:v>2032-33</c:v>
                </c:pt>
                <c:pt idx="9">
                  <c:v>2033-34</c:v>
                </c:pt>
                <c:pt idx="10">
                  <c:v>2034-35</c:v>
                </c:pt>
                <c:pt idx="11">
                  <c:v>2035-36</c:v>
                </c:pt>
                <c:pt idx="12">
                  <c:v>2036-37</c:v>
                </c:pt>
                <c:pt idx="13">
                  <c:v>2037-38</c:v>
                </c:pt>
                <c:pt idx="14">
                  <c:v>2038-39</c:v>
                </c:pt>
                <c:pt idx="15">
                  <c:v>2039-40</c:v>
                </c:pt>
                <c:pt idx="16">
                  <c:v>2040-41</c:v>
                </c:pt>
                <c:pt idx="17">
                  <c:v>2041-42</c:v>
                </c:pt>
                <c:pt idx="18">
                  <c:v>2042-43</c:v>
                </c:pt>
                <c:pt idx="19">
                  <c:v>2043-44</c:v>
                </c:pt>
                <c:pt idx="20">
                  <c:v>2044-45</c:v>
                </c:pt>
                <c:pt idx="21">
                  <c:v>2045-46</c:v>
                </c:pt>
                <c:pt idx="22">
                  <c:v>2046-47</c:v>
                </c:pt>
                <c:pt idx="23">
                  <c:v>2047-48</c:v>
                </c:pt>
                <c:pt idx="24">
                  <c:v>2048-49</c:v>
                </c:pt>
                <c:pt idx="25">
                  <c:v>2049-50</c:v>
                </c:pt>
                <c:pt idx="26">
                  <c:v>2050-51</c:v>
                </c:pt>
                <c:pt idx="27">
                  <c:v>2051-52</c:v>
                </c:pt>
              </c:strCache>
            </c:strRef>
          </c:cat>
          <c:val>
            <c:numRef>
              <c:f>'Demand by Category'!$D$20:$D$47</c:f>
              <c:numCache>
                <c:formatCode>General</c:formatCode>
                <c:ptCount val="28"/>
                <c:pt idx="0">
                  <c:v>3.5618801678508463E-2</c:v>
                </c:pt>
                <c:pt idx="1">
                  <c:v>8.0559871581517797E-2</c:v>
                </c:pt>
                <c:pt idx="2">
                  <c:v>0.15631165981642109</c:v>
                </c:pt>
                <c:pt idx="3">
                  <c:v>0.26142043834320849</c:v>
                </c:pt>
                <c:pt idx="4">
                  <c:v>0.39671281864275498</c:v>
                </c:pt>
                <c:pt idx="5">
                  <c:v>0.56494555696446569</c:v>
                </c:pt>
                <c:pt idx="6">
                  <c:v>0.755369645006287</c:v>
                </c:pt>
                <c:pt idx="7">
                  <c:v>0.96284959901243139</c:v>
                </c:pt>
                <c:pt idx="8">
                  <c:v>1.193091471947566</c:v>
                </c:pt>
                <c:pt idx="9">
                  <c:v>1.4466932062362321</c:v>
                </c:pt>
                <c:pt idx="10">
                  <c:v>1.6988887593319471</c:v>
                </c:pt>
                <c:pt idx="11">
                  <c:v>1.964242211804448</c:v>
                </c:pt>
                <c:pt idx="12">
                  <c:v>2.2166454345865212</c:v>
                </c:pt>
                <c:pt idx="13">
                  <c:v>2.4763948684033288</c:v>
                </c:pt>
                <c:pt idx="14">
                  <c:v>2.7358834236273339</c:v>
                </c:pt>
                <c:pt idx="15">
                  <c:v>3.0076218429465742</c:v>
                </c:pt>
                <c:pt idx="16">
                  <c:v>3.2578935710278238</c:v>
                </c:pt>
                <c:pt idx="17">
                  <c:v>3.5184412875900111</c:v>
                </c:pt>
                <c:pt idx="18">
                  <c:v>3.7803094132443431</c:v>
                </c:pt>
                <c:pt idx="19">
                  <c:v>4.0555602376375841</c:v>
                </c:pt>
                <c:pt idx="20">
                  <c:v>4.3038324233129339</c:v>
                </c:pt>
                <c:pt idx="21">
                  <c:v>4.5669041994380031</c:v>
                </c:pt>
                <c:pt idx="22">
                  <c:v>4.8299903759679657</c:v>
                </c:pt>
                <c:pt idx="23">
                  <c:v>5.1115289362865086</c:v>
                </c:pt>
                <c:pt idx="24">
                  <c:v>5.3554868772556992</c:v>
                </c:pt>
                <c:pt idx="25">
                  <c:v>5.5929196713194473</c:v>
                </c:pt>
                <c:pt idx="26">
                  <c:v>5.7145456225831337</c:v>
                </c:pt>
                <c:pt idx="27">
                  <c:v>5.7706581407804007</c:v>
                </c:pt>
              </c:numCache>
            </c:numRef>
          </c:val>
          <c:extLst>
            <c:ext xmlns:c16="http://schemas.microsoft.com/office/drawing/2014/chart" uri="{C3380CC4-5D6E-409C-BE32-E72D297353CC}">
              <c16:uniqueId val="{00000001-158E-4D91-A64F-6A7ED396C2E9}"/>
            </c:ext>
          </c:extLst>
        </c:ser>
        <c:ser>
          <c:idx val="0"/>
          <c:order val="4"/>
          <c:tx>
            <c:strRef>
              <c:f>'Demand by Category'!$E$13</c:f>
              <c:strCache>
                <c:ptCount val="1"/>
                <c:pt idx="0">
                  <c:v>Electrification</c:v>
                </c:pt>
              </c:strCache>
            </c:strRef>
          </c:tx>
          <c:spPr>
            <a:solidFill>
              <a:srgbClr val="E2A8EA"/>
            </a:solidFill>
            <a:ln w="25400">
              <a:noFill/>
            </a:ln>
          </c:spPr>
          <c:invertIfNegative val="0"/>
          <c:cat>
            <c:strRef>
              <c:f>'Demand by Category'!$B$20:$B$47</c:f>
              <c:strCache>
                <c:ptCount val="28"/>
                <c:pt idx="0">
                  <c:v>2024-25</c:v>
                </c:pt>
                <c:pt idx="1">
                  <c:v>2025-26</c:v>
                </c:pt>
                <c:pt idx="2">
                  <c:v>2026-27</c:v>
                </c:pt>
                <c:pt idx="3">
                  <c:v>2027-28</c:v>
                </c:pt>
                <c:pt idx="4">
                  <c:v>2028-29</c:v>
                </c:pt>
                <c:pt idx="5">
                  <c:v>2029-30</c:v>
                </c:pt>
                <c:pt idx="6">
                  <c:v>2030-31</c:v>
                </c:pt>
                <c:pt idx="7">
                  <c:v>2031-32</c:v>
                </c:pt>
                <c:pt idx="8">
                  <c:v>2032-33</c:v>
                </c:pt>
                <c:pt idx="9">
                  <c:v>2033-34</c:v>
                </c:pt>
                <c:pt idx="10">
                  <c:v>2034-35</c:v>
                </c:pt>
                <c:pt idx="11">
                  <c:v>2035-36</c:v>
                </c:pt>
                <c:pt idx="12">
                  <c:v>2036-37</c:v>
                </c:pt>
                <c:pt idx="13">
                  <c:v>2037-38</c:v>
                </c:pt>
                <c:pt idx="14">
                  <c:v>2038-39</c:v>
                </c:pt>
                <c:pt idx="15">
                  <c:v>2039-40</c:v>
                </c:pt>
                <c:pt idx="16">
                  <c:v>2040-41</c:v>
                </c:pt>
                <c:pt idx="17">
                  <c:v>2041-42</c:v>
                </c:pt>
                <c:pt idx="18">
                  <c:v>2042-43</c:v>
                </c:pt>
                <c:pt idx="19">
                  <c:v>2043-44</c:v>
                </c:pt>
                <c:pt idx="20">
                  <c:v>2044-45</c:v>
                </c:pt>
                <c:pt idx="21">
                  <c:v>2045-46</c:v>
                </c:pt>
                <c:pt idx="22">
                  <c:v>2046-47</c:v>
                </c:pt>
                <c:pt idx="23">
                  <c:v>2047-48</c:v>
                </c:pt>
                <c:pt idx="24">
                  <c:v>2048-49</c:v>
                </c:pt>
                <c:pt idx="25">
                  <c:v>2049-50</c:v>
                </c:pt>
                <c:pt idx="26">
                  <c:v>2050-51</c:v>
                </c:pt>
                <c:pt idx="27">
                  <c:v>2051-52</c:v>
                </c:pt>
              </c:strCache>
            </c:strRef>
          </c:cat>
          <c:val>
            <c:numRef>
              <c:f>'Demand by Category'!$E$20:$E$47</c:f>
              <c:numCache>
                <c:formatCode>General</c:formatCode>
                <c:ptCount val="28"/>
                <c:pt idx="0">
                  <c:v>0.1068507215217611</c:v>
                </c:pt>
                <c:pt idx="1">
                  <c:v>0.32370695850218439</c:v>
                </c:pt>
                <c:pt idx="2">
                  <c:v>0.62697744423372492</c:v>
                </c:pt>
                <c:pt idx="3">
                  <c:v>0.90923125851556552</c:v>
                </c:pt>
                <c:pt idx="4">
                  <c:v>1.204773993836155</c:v>
                </c:pt>
                <c:pt idx="5">
                  <c:v>1.411787111210749</c:v>
                </c:pt>
                <c:pt idx="6">
                  <c:v>1.638373780031313</c:v>
                </c:pt>
                <c:pt idx="7">
                  <c:v>1.7129243381407711</c:v>
                </c:pt>
                <c:pt idx="8">
                  <c:v>1.7540625527646261</c:v>
                </c:pt>
                <c:pt idx="9">
                  <c:v>1.8348051863535779</c:v>
                </c:pt>
                <c:pt idx="10">
                  <c:v>2.062049248660593</c:v>
                </c:pt>
                <c:pt idx="11">
                  <c:v>2.3521399355188728</c:v>
                </c:pt>
                <c:pt idx="12">
                  <c:v>2.6690684054670801</c:v>
                </c:pt>
                <c:pt idx="13">
                  <c:v>2.8397091427920702</c:v>
                </c:pt>
                <c:pt idx="14">
                  <c:v>2.996857231111453</c:v>
                </c:pt>
                <c:pt idx="15">
                  <c:v>3.095351388006661</c:v>
                </c:pt>
                <c:pt idx="16">
                  <c:v>3.2697483595661638</c:v>
                </c:pt>
                <c:pt idx="17">
                  <c:v>3.4358136511071722</c:v>
                </c:pt>
                <c:pt idx="18">
                  <c:v>3.5864287467457512</c:v>
                </c:pt>
                <c:pt idx="19">
                  <c:v>3.6696827439907578</c:v>
                </c:pt>
                <c:pt idx="20">
                  <c:v>3.7296540830244411</c:v>
                </c:pt>
                <c:pt idx="21">
                  <c:v>3.722106502176096</c:v>
                </c:pt>
                <c:pt idx="22">
                  <c:v>3.6447100793687621</c:v>
                </c:pt>
                <c:pt idx="23">
                  <c:v>3.5796980079426319</c:v>
                </c:pt>
                <c:pt idx="24">
                  <c:v>3.4801650937916881</c:v>
                </c:pt>
                <c:pt idx="25">
                  <c:v>3.4426417600324721</c:v>
                </c:pt>
                <c:pt idx="26">
                  <c:v>3.383063493813931</c:v>
                </c:pt>
                <c:pt idx="27">
                  <c:v>3.3880867289975738</c:v>
                </c:pt>
              </c:numCache>
            </c:numRef>
          </c:val>
          <c:extLst>
            <c:ext xmlns:c16="http://schemas.microsoft.com/office/drawing/2014/chart" uri="{C3380CC4-5D6E-409C-BE32-E72D297353CC}">
              <c16:uniqueId val="{00000002-158E-4D91-A64F-6A7ED396C2E9}"/>
            </c:ext>
          </c:extLst>
        </c:ser>
        <c:ser>
          <c:idx val="3"/>
          <c:order val="5"/>
          <c:tx>
            <c:strRef>
              <c:f>'Demand by Category'!$F$13</c:f>
              <c:strCache>
                <c:ptCount val="1"/>
                <c:pt idx="0">
                  <c:v>Hydrogen</c:v>
                </c:pt>
              </c:strCache>
            </c:strRef>
          </c:tx>
          <c:spPr>
            <a:solidFill>
              <a:srgbClr val="73D7F2"/>
            </a:solidFill>
            <a:ln w="25400">
              <a:noFill/>
            </a:ln>
          </c:spPr>
          <c:invertIfNegative val="0"/>
          <c:cat>
            <c:strRef>
              <c:f>'Demand by Category'!$B$20:$B$47</c:f>
              <c:strCache>
                <c:ptCount val="28"/>
                <c:pt idx="0">
                  <c:v>2024-25</c:v>
                </c:pt>
                <c:pt idx="1">
                  <c:v>2025-26</c:v>
                </c:pt>
                <c:pt idx="2">
                  <c:v>2026-27</c:v>
                </c:pt>
                <c:pt idx="3">
                  <c:v>2027-28</c:v>
                </c:pt>
                <c:pt idx="4">
                  <c:v>2028-29</c:v>
                </c:pt>
                <c:pt idx="5">
                  <c:v>2029-30</c:v>
                </c:pt>
                <c:pt idx="6">
                  <c:v>2030-31</c:v>
                </c:pt>
                <c:pt idx="7">
                  <c:v>2031-32</c:v>
                </c:pt>
                <c:pt idx="8">
                  <c:v>2032-33</c:v>
                </c:pt>
                <c:pt idx="9">
                  <c:v>2033-34</c:v>
                </c:pt>
                <c:pt idx="10">
                  <c:v>2034-35</c:v>
                </c:pt>
                <c:pt idx="11">
                  <c:v>2035-36</c:v>
                </c:pt>
                <c:pt idx="12">
                  <c:v>2036-37</c:v>
                </c:pt>
                <c:pt idx="13">
                  <c:v>2037-38</c:v>
                </c:pt>
                <c:pt idx="14">
                  <c:v>2038-39</c:v>
                </c:pt>
                <c:pt idx="15">
                  <c:v>2039-40</c:v>
                </c:pt>
                <c:pt idx="16">
                  <c:v>2040-41</c:v>
                </c:pt>
                <c:pt idx="17">
                  <c:v>2041-42</c:v>
                </c:pt>
                <c:pt idx="18">
                  <c:v>2042-43</c:v>
                </c:pt>
                <c:pt idx="19">
                  <c:v>2043-44</c:v>
                </c:pt>
                <c:pt idx="20">
                  <c:v>2044-45</c:v>
                </c:pt>
                <c:pt idx="21">
                  <c:v>2045-46</c:v>
                </c:pt>
                <c:pt idx="22">
                  <c:v>2046-47</c:v>
                </c:pt>
                <c:pt idx="23">
                  <c:v>2047-48</c:v>
                </c:pt>
                <c:pt idx="24">
                  <c:v>2048-49</c:v>
                </c:pt>
                <c:pt idx="25">
                  <c:v>2049-50</c:v>
                </c:pt>
                <c:pt idx="26">
                  <c:v>2050-51</c:v>
                </c:pt>
                <c:pt idx="27">
                  <c:v>2051-52</c:v>
                </c:pt>
              </c:strCache>
            </c:strRef>
          </c:cat>
          <c:val>
            <c:numRef>
              <c:f>'Demand by Category'!$F$20:$F$47</c:f>
              <c:numCache>
                <c:formatCode>General</c:formatCode>
                <c:ptCount val="28"/>
                <c:pt idx="0">
                  <c:v>8.9194465315471302E-3</c:v>
                </c:pt>
                <c:pt idx="1">
                  <c:v>0.39812623885064041</c:v>
                </c:pt>
                <c:pt idx="2">
                  <c:v>1.1501182459531929</c:v>
                </c:pt>
                <c:pt idx="3">
                  <c:v>1.549327875422239</c:v>
                </c:pt>
                <c:pt idx="4">
                  <c:v>1.8869602968638419</c:v>
                </c:pt>
                <c:pt idx="5">
                  <c:v>2.317980131349175</c:v>
                </c:pt>
                <c:pt idx="6">
                  <c:v>3.0568842662403548</c:v>
                </c:pt>
                <c:pt idx="7">
                  <c:v>3.178630738498998</c:v>
                </c:pt>
                <c:pt idx="8">
                  <c:v>3.146614369774297</c:v>
                </c:pt>
                <c:pt idx="9">
                  <c:v>3.539889514964548</c:v>
                </c:pt>
                <c:pt idx="10">
                  <c:v>2.749954074837317</c:v>
                </c:pt>
                <c:pt idx="11">
                  <c:v>3.0026656950205481</c:v>
                </c:pt>
                <c:pt idx="12">
                  <c:v>3.281594637360874</c:v>
                </c:pt>
                <c:pt idx="13">
                  <c:v>3.7948413123545088</c:v>
                </c:pt>
                <c:pt idx="14">
                  <c:v>3.6100445649151962</c:v>
                </c:pt>
                <c:pt idx="15">
                  <c:v>3.9107471012908239</c:v>
                </c:pt>
                <c:pt idx="16">
                  <c:v>3.8826563376970542</c:v>
                </c:pt>
                <c:pt idx="17">
                  <c:v>4.8260566750282701</c:v>
                </c:pt>
                <c:pt idx="18">
                  <c:v>4.5685455555076331</c:v>
                </c:pt>
                <c:pt idx="19">
                  <c:v>4.8655027722200179</c:v>
                </c:pt>
                <c:pt idx="20">
                  <c:v>5.0035705731734952</c:v>
                </c:pt>
                <c:pt idx="21">
                  <c:v>4.7766346221444502</c:v>
                </c:pt>
                <c:pt idx="22">
                  <c:v>4.8337665693083522</c:v>
                </c:pt>
                <c:pt idx="23">
                  <c:v>4.8647589942059408</c:v>
                </c:pt>
                <c:pt idx="24">
                  <c:v>5.5496863027603807</c:v>
                </c:pt>
                <c:pt idx="25">
                  <c:v>5.5756929947487848</c:v>
                </c:pt>
                <c:pt idx="26">
                  <c:v>5.6937651532859821</c:v>
                </c:pt>
                <c:pt idx="27">
                  <c:v>5.8359739335673986</c:v>
                </c:pt>
              </c:numCache>
            </c:numRef>
          </c:val>
          <c:extLst>
            <c:ext xmlns:c16="http://schemas.microsoft.com/office/drawing/2014/chart" uri="{C3380CC4-5D6E-409C-BE32-E72D297353CC}">
              <c16:uniqueId val="{00000003-158E-4D91-A64F-6A7ED396C2E9}"/>
            </c:ext>
          </c:extLst>
        </c:ser>
        <c:ser>
          <c:idx val="5"/>
          <c:order val="6"/>
          <c:tx>
            <c:strRef>
              <c:f>'Demand by Category'!$H$13</c:f>
              <c:strCache>
                <c:ptCount val="1"/>
                <c:pt idx="0">
                  <c:v>Losses</c:v>
                </c:pt>
              </c:strCache>
            </c:strRef>
          </c:tx>
          <c:spPr>
            <a:solidFill>
              <a:srgbClr val="D4DADD"/>
            </a:solidFill>
            <a:ln w="25400">
              <a:noFill/>
            </a:ln>
          </c:spPr>
          <c:invertIfNegative val="0"/>
          <c:cat>
            <c:strRef>
              <c:f>'Demand by Category'!$B$20:$B$47</c:f>
              <c:strCache>
                <c:ptCount val="28"/>
                <c:pt idx="0">
                  <c:v>2024-25</c:v>
                </c:pt>
                <c:pt idx="1">
                  <c:v>2025-26</c:v>
                </c:pt>
                <c:pt idx="2">
                  <c:v>2026-27</c:v>
                </c:pt>
                <c:pt idx="3">
                  <c:v>2027-28</c:v>
                </c:pt>
                <c:pt idx="4">
                  <c:v>2028-29</c:v>
                </c:pt>
                <c:pt idx="5">
                  <c:v>2029-30</c:v>
                </c:pt>
                <c:pt idx="6">
                  <c:v>2030-31</c:v>
                </c:pt>
                <c:pt idx="7">
                  <c:v>2031-32</c:v>
                </c:pt>
                <c:pt idx="8">
                  <c:v>2032-33</c:v>
                </c:pt>
                <c:pt idx="9">
                  <c:v>2033-34</c:v>
                </c:pt>
                <c:pt idx="10">
                  <c:v>2034-35</c:v>
                </c:pt>
                <c:pt idx="11">
                  <c:v>2035-36</c:v>
                </c:pt>
                <c:pt idx="12">
                  <c:v>2036-37</c:v>
                </c:pt>
                <c:pt idx="13">
                  <c:v>2037-38</c:v>
                </c:pt>
                <c:pt idx="14">
                  <c:v>2038-39</c:v>
                </c:pt>
                <c:pt idx="15">
                  <c:v>2039-40</c:v>
                </c:pt>
                <c:pt idx="16">
                  <c:v>2040-41</c:v>
                </c:pt>
                <c:pt idx="17">
                  <c:v>2041-42</c:v>
                </c:pt>
                <c:pt idx="18">
                  <c:v>2042-43</c:v>
                </c:pt>
                <c:pt idx="19">
                  <c:v>2043-44</c:v>
                </c:pt>
                <c:pt idx="20">
                  <c:v>2044-45</c:v>
                </c:pt>
                <c:pt idx="21">
                  <c:v>2045-46</c:v>
                </c:pt>
                <c:pt idx="22">
                  <c:v>2046-47</c:v>
                </c:pt>
                <c:pt idx="23">
                  <c:v>2047-48</c:v>
                </c:pt>
                <c:pt idx="24">
                  <c:v>2048-49</c:v>
                </c:pt>
                <c:pt idx="25">
                  <c:v>2049-50</c:v>
                </c:pt>
                <c:pt idx="26">
                  <c:v>2050-51</c:v>
                </c:pt>
                <c:pt idx="27">
                  <c:v>2051-52</c:v>
                </c:pt>
              </c:strCache>
            </c:strRef>
          </c:cat>
          <c:val>
            <c:numRef>
              <c:f>'Demand by Category'!$H$20:$H$47</c:f>
              <c:numCache>
                <c:formatCode>General</c:formatCode>
                <c:ptCount val="28"/>
                <c:pt idx="0">
                  <c:v>0.89863403521911167</c:v>
                </c:pt>
                <c:pt idx="1">
                  <c:v>0.92316526568749779</c:v>
                </c:pt>
                <c:pt idx="2">
                  <c:v>0.95823588714466623</c:v>
                </c:pt>
                <c:pt idx="3">
                  <c:v>0.9914367451041044</c:v>
                </c:pt>
                <c:pt idx="4">
                  <c:v>1.014408669436762</c:v>
                </c:pt>
                <c:pt idx="5">
                  <c:v>1.039186049084819</c:v>
                </c:pt>
                <c:pt idx="6">
                  <c:v>1.0708020362825861</c:v>
                </c:pt>
                <c:pt idx="7">
                  <c:v>1.0914170045507039</c:v>
                </c:pt>
                <c:pt idx="8">
                  <c:v>1.1107631725272149</c:v>
                </c:pt>
                <c:pt idx="9">
                  <c:v>1.1401806385118329</c:v>
                </c:pt>
                <c:pt idx="10">
                  <c:v>1.182516043110283</c:v>
                </c:pt>
                <c:pt idx="11">
                  <c:v>1.232966268082982</c:v>
                </c:pt>
                <c:pt idx="12">
                  <c:v>1.2867385965004441</c:v>
                </c:pt>
                <c:pt idx="13">
                  <c:v>1.3275908446261271</c:v>
                </c:pt>
                <c:pt idx="14">
                  <c:v>1.3633835190078221</c:v>
                </c:pt>
                <c:pt idx="15">
                  <c:v>1.3906277659460149</c:v>
                </c:pt>
                <c:pt idx="16">
                  <c:v>1.4211250021424711</c:v>
                </c:pt>
                <c:pt idx="17">
                  <c:v>1.454161382753097</c:v>
                </c:pt>
                <c:pt idx="18">
                  <c:v>1.4866957090791231</c:v>
                </c:pt>
                <c:pt idx="19">
                  <c:v>1.510829912545419</c:v>
                </c:pt>
                <c:pt idx="20">
                  <c:v>1.522645472947981</c:v>
                </c:pt>
                <c:pt idx="21">
                  <c:v>1.5246972247810919</c:v>
                </c:pt>
                <c:pt idx="22">
                  <c:v>1.5177025400460169</c:v>
                </c:pt>
                <c:pt idx="23">
                  <c:v>1.51978797522812</c:v>
                </c:pt>
                <c:pt idx="24">
                  <c:v>1.5136682843460201</c:v>
                </c:pt>
                <c:pt idx="25">
                  <c:v>1.519368304415796</c:v>
                </c:pt>
                <c:pt idx="26">
                  <c:v>1.510449348305301</c:v>
                </c:pt>
                <c:pt idx="27">
                  <c:v>1.5010211225564309</c:v>
                </c:pt>
              </c:numCache>
            </c:numRef>
          </c:val>
          <c:extLst>
            <c:ext xmlns:c16="http://schemas.microsoft.com/office/drawing/2014/chart" uri="{C3380CC4-5D6E-409C-BE32-E72D297353CC}">
              <c16:uniqueId val="{00000005-158E-4D91-A64F-6A7ED396C2E9}"/>
            </c:ext>
          </c:extLst>
        </c:ser>
        <c:dLbls>
          <c:showLegendKey val="0"/>
          <c:showVal val="0"/>
          <c:showCatName val="0"/>
          <c:showSerName val="0"/>
          <c:showPercent val="0"/>
          <c:showBubbleSize val="0"/>
        </c:dLbls>
        <c:gapWidth val="5"/>
        <c:overlap val="100"/>
        <c:axId val="1894740664"/>
        <c:axId val="1898071816"/>
      </c:barChart>
      <c:lineChart>
        <c:grouping val="standard"/>
        <c:varyColors val="0"/>
        <c:ser>
          <c:idx val="6"/>
          <c:order val="0"/>
          <c:tx>
            <c:strRef>
              <c:f>'Demand by Category'!$I$13</c:f>
              <c:strCache>
                <c:ptCount val="1"/>
                <c:pt idx="0">
                  <c:v>Operational Demand</c:v>
                </c:pt>
              </c:strCache>
            </c:strRef>
          </c:tx>
          <c:spPr>
            <a:ln>
              <a:solidFill>
                <a:sysClr val="windowText" lastClr="000000"/>
              </a:solidFill>
              <a:prstDash val="sysDash"/>
            </a:ln>
          </c:spPr>
          <c:marker>
            <c:symbol val="none"/>
          </c:marker>
          <c:cat>
            <c:strRef>
              <c:f>'Demand by Category'!$B$20:$B$47</c:f>
              <c:strCache>
                <c:ptCount val="28"/>
                <c:pt idx="0">
                  <c:v>2024-25</c:v>
                </c:pt>
                <c:pt idx="1">
                  <c:v>2025-26</c:v>
                </c:pt>
                <c:pt idx="2">
                  <c:v>2026-27</c:v>
                </c:pt>
                <c:pt idx="3">
                  <c:v>2027-28</c:v>
                </c:pt>
                <c:pt idx="4">
                  <c:v>2028-29</c:v>
                </c:pt>
                <c:pt idx="5">
                  <c:v>2029-30</c:v>
                </c:pt>
                <c:pt idx="6">
                  <c:v>2030-31</c:v>
                </c:pt>
                <c:pt idx="7">
                  <c:v>2031-32</c:v>
                </c:pt>
                <c:pt idx="8">
                  <c:v>2032-33</c:v>
                </c:pt>
                <c:pt idx="9">
                  <c:v>2033-34</c:v>
                </c:pt>
                <c:pt idx="10">
                  <c:v>2034-35</c:v>
                </c:pt>
                <c:pt idx="11">
                  <c:v>2035-36</c:v>
                </c:pt>
                <c:pt idx="12">
                  <c:v>2036-37</c:v>
                </c:pt>
                <c:pt idx="13">
                  <c:v>2037-38</c:v>
                </c:pt>
                <c:pt idx="14">
                  <c:v>2038-39</c:v>
                </c:pt>
                <c:pt idx="15">
                  <c:v>2039-40</c:v>
                </c:pt>
                <c:pt idx="16">
                  <c:v>2040-41</c:v>
                </c:pt>
                <c:pt idx="17">
                  <c:v>2041-42</c:v>
                </c:pt>
                <c:pt idx="18">
                  <c:v>2042-43</c:v>
                </c:pt>
                <c:pt idx="19">
                  <c:v>2043-44</c:v>
                </c:pt>
                <c:pt idx="20">
                  <c:v>2044-45</c:v>
                </c:pt>
                <c:pt idx="21">
                  <c:v>2045-46</c:v>
                </c:pt>
                <c:pt idx="22">
                  <c:v>2046-47</c:v>
                </c:pt>
                <c:pt idx="23">
                  <c:v>2047-48</c:v>
                </c:pt>
                <c:pt idx="24">
                  <c:v>2048-49</c:v>
                </c:pt>
                <c:pt idx="25">
                  <c:v>2049-50</c:v>
                </c:pt>
                <c:pt idx="26">
                  <c:v>2050-51</c:v>
                </c:pt>
                <c:pt idx="27">
                  <c:v>2051-52</c:v>
                </c:pt>
              </c:strCache>
            </c:strRef>
          </c:cat>
          <c:val>
            <c:numRef>
              <c:f>'Demand by Category'!$I$20:$I$47</c:f>
              <c:numCache>
                <c:formatCode>General</c:formatCode>
                <c:ptCount val="28"/>
                <c:pt idx="0">
                  <c:v>11.377699486286566</c:v>
                </c:pt>
                <c:pt idx="1">
                  <c:v>12.003153399837716</c:v>
                </c:pt>
                <c:pt idx="2">
                  <c:v>13.19312610362053</c:v>
                </c:pt>
                <c:pt idx="3">
                  <c:v>14.064564857605413</c:v>
                </c:pt>
                <c:pt idx="4">
                  <c:v>14.578192391222581</c:v>
                </c:pt>
                <c:pt idx="5">
                  <c:v>15.214391680318974</c:v>
                </c:pt>
                <c:pt idx="6">
                  <c:v>16.232800728522218</c:v>
                </c:pt>
                <c:pt idx="7">
                  <c:v>16.522627225870696</c:v>
                </c:pt>
                <c:pt idx="8">
                  <c:v>16.650308167529229</c:v>
                </c:pt>
                <c:pt idx="9">
                  <c:v>17.317790337323466</c:v>
                </c:pt>
                <c:pt idx="10">
                  <c:v>16.953890699366756</c:v>
                </c:pt>
                <c:pt idx="11">
                  <c:v>17.727525427528011</c:v>
                </c:pt>
                <c:pt idx="12">
                  <c:v>18.56882254044185</c:v>
                </c:pt>
                <c:pt idx="13">
                  <c:v>19.511184308672458</c:v>
                </c:pt>
                <c:pt idx="14">
                  <c:v>19.652983521697532</c:v>
                </c:pt>
                <c:pt idx="15">
                  <c:v>20.178690732207535</c:v>
                </c:pt>
                <c:pt idx="16">
                  <c:v>20.424563448371455</c:v>
                </c:pt>
                <c:pt idx="17">
                  <c:v>21.665672770716355</c:v>
                </c:pt>
                <c:pt idx="18">
                  <c:v>21.702696900093088</c:v>
                </c:pt>
                <c:pt idx="19">
                  <c:v>22.20094651673946</c:v>
                </c:pt>
                <c:pt idx="20">
                  <c:v>22.440840121203639</c:v>
                </c:pt>
                <c:pt idx="21">
                  <c:v>22.189059254994685</c:v>
                </c:pt>
                <c:pt idx="22">
                  <c:v>22.123655221164508</c:v>
                </c:pt>
                <c:pt idx="23">
                  <c:v>22.120843742710264</c:v>
                </c:pt>
                <c:pt idx="24">
                  <c:v>22.699068114725033</c:v>
                </c:pt>
                <c:pt idx="25">
                  <c:v>22.734000536142929</c:v>
                </c:pt>
                <c:pt idx="26">
                  <c:v>22.711182626622165</c:v>
                </c:pt>
                <c:pt idx="27">
                  <c:v>22.6935002030988</c:v>
                </c:pt>
              </c:numCache>
            </c:numRef>
          </c:val>
          <c:smooth val="0"/>
          <c:extLst>
            <c:ext xmlns:c16="http://schemas.microsoft.com/office/drawing/2014/chart" uri="{C3380CC4-5D6E-409C-BE32-E72D297353CC}">
              <c16:uniqueId val="{00000006-158E-4D91-A64F-6A7ED396C2E9}"/>
            </c:ext>
          </c:extLst>
        </c:ser>
        <c:dLbls>
          <c:showLegendKey val="0"/>
          <c:showVal val="0"/>
          <c:showCatName val="0"/>
          <c:showSerName val="0"/>
          <c:showPercent val="0"/>
          <c:showBubbleSize val="0"/>
        </c:dLbls>
        <c:marker val="1"/>
        <c:smooth val="0"/>
        <c:axId val="1894740664"/>
        <c:axId val="1898071816"/>
      </c:lineChart>
      <c:catAx>
        <c:axId val="1894740664"/>
        <c:scaling>
          <c:orientation val="minMax"/>
        </c:scaling>
        <c:delete val="0"/>
        <c:axPos val="b"/>
        <c:title>
          <c:tx>
            <c:rich>
              <a:bodyPr/>
              <a:lstStyle/>
              <a:p>
                <a:pPr>
                  <a:defRPr/>
                </a:pPr>
                <a:r>
                  <a:rPr lang="en-AU" sz="1300"/>
                  <a:t>Financial</a:t>
                </a:r>
                <a:r>
                  <a:rPr lang="en-AU" sz="1300" baseline="0"/>
                  <a:t> Year</a:t>
                </a:r>
                <a:endParaRPr lang="en-AU" sz="1300"/>
              </a:p>
            </c:rich>
          </c:tx>
          <c:layout>
            <c:manualLayout>
              <c:xMode val="edge"/>
              <c:yMode val="edge"/>
              <c:x val="0.38012184873424915"/>
              <c:y val="0.9491987846593325"/>
            </c:manualLayout>
          </c:layout>
          <c:overlay val="0"/>
        </c:title>
        <c:numFmt formatCode="General" sourceLinked="1"/>
        <c:majorTickMark val="out"/>
        <c:minorTickMark val="none"/>
        <c:tickLblPos val="low"/>
        <c:spPr>
          <a:ln w="3175">
            <a:solidFill>
              <a:srgbClr val="000000"/>
            </a:solidFill>
            <a:prstDash val="solid"/>
          </a:ln>
        </c:spPr>
        <c:txPr>
          <a:bodyPr rot="0" vert="horz"/>
          <a:lstStyle/>
          <a:p>
            <a:pPr>
              <a:defRPr sz="900"/>
            </a:pPr>
            <a:endParaRPr lang="en-US"/>
          </a:p>
        </c:txPr>
        <c:crossAx val="1898071816"/>
        <c:crosses val="autoZero"/>
        <c:auto val="1"/>
        <c:lblAlgn val="ctr"/>
        <c:lblOffset val="100"/>
        <c:tickLblSkip val="5"/>
        <c:tickMarkSkip val="1"/>
        <c:noMultiLvlLbl val="0"/>
      </c:catAx>
      <c:valAx>
        <c:axId val="1898071816"/>
        <c:scaling>
          <c:orientation val="minMax"/>
          <c:max val="26"/>
          <c:min val="-2"/>
        </c:scaling>
        <c:delete val="0"/>
        <c:axPos val="l"/>
        <c:majorGridlines>
          <c:spPr>
            <a:ln w="3175">
              <a:solidFill>
                <a:srgbClr val="D9D9D9"/>
              </a:solidFill>
              <a:prstDash val="solid"/>
            </a:ln>
          </c:spPr>
        </c:majorGridlines>
        <c:title>
          <c:tx>
            <c:rich>
              <a:bodyPr/>
              <a:lstStyle/>
              <a:p>
                <a:pPr>
                  <a:defRPr/>
                </a:pPr>
                <a:r>
                  <a:rPr lang="en-AU" sz="1300"/>
                  <a:t>Annual</a:t>
                </a:r>
                <a:r>
                  <a:rPr lang="en-AU" sz="1300" baseline="0"/>
                  <a:t> Demand (TWh)</a:t>
                </a:r>
                <a:endParaRPr lang="en-AU" sz="1300"/>
              </a:p>
            </c:rich>
          </c:tx>
          <c:layout>
            <c:manualLayout>
              <c:xMode val="edge"/>
              <c:yMode val="edge"/>
              <c:x val="7.7070136071495925E-4"/>
              <c:y val="0.29379198813311447"/>
            </c:manualLayout>
          </c:layout>
          <c:overlay val="0"/>
        </c:title>
        <c:numFmt formatCode="0" sourceLinked="0"/>
        <c:majorTickMark val="none"/>
        <c:minorTickMark val="none"/>
        <c:tickLblPos val="nextTo"/>
        <c:spPr>
          <a:ln w="3175">
            <a:noFill/>
            <a:prstDash val="solid"/>
          </a:ln>
        </c:spPr>
        <c:txPr>
          <a:bodyPr rot="0" vert="horz"/>
          <a:lstStyle/>
          <a:p>
            <a:pPr>
              <a:defRPr sz="900"/>
            </a:pPr>
            <a:endParaRPr lang="en-US"/>
          </a:p>
        </c:txPr>
        <c:crossAx val="1894740664"/>
        <c:crosses val="autoZero"/>
        <c:crossBetween val="between"/>
        <c:majorUnit val="4"/>
      </c:valAx>
      <c:spPr>
        <a:noFill/>
        <a:ln w="25400">
          <a:noFill/>
        </a:ln>
      </c:spPr>
    </c:plotArea>
    <c:legend>
      <c:legendPos val="r"/>
      <c:layout>
        <c:manualLayout>
          <c:xMode val="edge"/>
          <c:yMode val="edge"/>
          <c:x val="0.83490745215270679"/>
          <c:y val="0.3047862122769382"/>
          <c:w val="0.1524057056514839"/>
          <c:h val="0.41085497161748147"/>
        </c:manualLayout>
      </c:layout>
      <c:overlay val="0"/>
      <c:txPr>
        <a:bodyPr/>
        <a:lstStyle/>
        <a:p>
          <a:pPr>
            <a:defRPr sz="1000"/>
          </a:pPr>
          <a:endParaRPr lang="en-US"/>
        </a:p>
      </c:txPr>
    </c:legend>
    <c:plotVisOnly val="1"/>
    <c:dispBlanksAs val="zero"/>
    <c:showDLblsOverMax val="0"/>
  </c:chart>
  <c:spPr>
    <a:solidFill>
      <a:srgbClr val="FFFFFF"/>
    </a:solidFill>
    <a:ln w="3175">
      <a:noFill/>
      <a:prstDash val="solid"/>
    </a:ln>
  </c:spPr>
  <c:txPr>
    <a:bodyPr/>
    <a:lstStyle/>
    <a:p>
      <a:pPr>
        <a:defRPr sz="850" b="0" i="0" u="none" strike="noStrike" baseline="0">
          <a:solidFill>
            <a:srgbClr val="000000"/>
          </a:solidFill>
          <a:latin typeface="Lato Regular"/>
          <a:ea typeface="Arial"/>
          <a:cs typeface="Lato Regular"/>
        </a:defRPr>
      </a:pPr>
      <a:endParaRPr lang="en-US"/>
    </a:p>
  </c:txPr>
  <c:printSettings>
    <c:headerFooter/>
    <c:pageMargins b="1" l="0.75" r="0.75" t="1" header="0.5" footer="0.5"/>
    <c:pageSetup orientation="portrait"/>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Figure 2: Growth of Refundable Credits Over Time </a:t>
            </a:r>
          </a:p>
        </c:rich>
      </c:tx>
      <c:overlay val="0"/>
      <c:spPr>
        <a:noFill/>
        <a:ln w="25400">
          <a:noFill/>
        </a:ln>
      </c:spPr>
    </c:title>
    <c:autoTitleDeleted val="0"/>
    <c:plotArea>
      <c:layout/>
      <c:areaChart>
        <c:grouping val="stacked"/>
        <c:varyColors val="0"/>
        <c:ser>
          <c:idx val="0"/>
          <c:order val="0"/>
          <c:spPr>
            <a:solidFill>
              <a:srgbClr val="333399"/>
            </a:solidFill>
            <a:ln w="12700">
              <a:solidFill>
                <a:srgbClr val="000000"/>
              </a:solidFill>
              <a:prstDash val="solid"/>
            </a:ln>
          </c:spPr>
          <c:val>
            <c:numRef>
              <c:f>'Macintosh HD:Users:timmeko:projects:TPC-styleguide:excel files:[bar.xls]Graph'!#REF!</c:f>
              <c:numCache>
                <c:formatCode>General</c:formatCode>
                <c:ptCount val="31"/>
                <c:pt idx="0">
                  <c:v>2.9548800000000002</c:v>
                </c:pt>
                <c:pt idx="1">
                  <c:v>2.9500920000000002</c:v>
                </c:pt>
                <c:pt idx="2">
                  <c:v>2.9453040000000001</c:v>
                </c:pt>
                <c:pt idx="3">
                  <c:v>2.9405160000000001</c:v>
                </c:pt>
                <c:pt idx="4">
                  <c:v>2.9357280000000001</c:v>
                </c:pt>
                <c:pt idx="5">
                  <c:v>2.9309400000000001</c:v>
                </c:pt>
                <c:pt idx="6">
                  <c:v>2.9261520000000001</c:v>
                </c:pt>
                <c:pt idx="7">
                  <c:v>2.9213640000000001</c:v>
                </c:pt>
                <c:pt idx="8">
                  <c:v>2.9165760000000001</c:v>
                </c:pt>
                <c:pt idx="9">
                  <c:v>2.911788</c:v>
                </c:pt>
                <c:pt idx="10">
                  <c:v>2.907</c:v>
                </c:pt>
                <c:pt idx="11">
                  <c:v>3.9893999999999998</c:v>
                </c:pt>
                <c:pt idx="12">
                  <c:v>5.0717999999999996</c:v>
                </c:pt>
                <c:pt idx="13">
                  <c:v>6.1541999999999941</c:v>
                </c:pt>
                <c:pt idx="14">
                  <c:v>7.2366000000000001</c:v>
                </c:pt>
                <c:pt idx="15">
                  <c:v>8.3190000000000008</c:v>
                </c:pt>
                <c:pt idx="16">
                  <c:v>11.91225</c:v>
                </c:pt>
                <c:pt idx="17">
                  <c:v>15.5055</c:v>
                </c:pt>
                <c:pt idx="18">
                  <c:v>19.098749999999999</c:v>
                </c:pt>
                <c:pt idx="19">
                  <c:v>22.692</c:v>
                </c:pt>
                <c:pt idx="20">
                  <c:v>27.709</c:v>
                </c:pt>
                <c:pt idx="21">
                  <c:v>29.600999999999999</c:v>
                </c:pt>
                <c:pt idx="22">
                  <c:v>30.59</c:v>
                </c:pt>
                <c:pt idx="23">
                  <c:v>33.448</c:v>
                </c:pt>
                <c:pt idx="24">
                  <c:v>33</c:v>
                </c:pt>
                <c:pt idx="25">
                  <c:v>32.420999999999999</c:v>
                </c:pt>
                <c:pt idx="26">
                  <c:v>33.176000000000002</c:v>
                </c:pt>
                <c:pt idx="27">
                  <c:v>29.042999999999999</c:v>
                </c:pt>
                <c:pt idx="28">
                  <c:v>33.060806324110672</c:v>
                </c:pt>
                <c:pt idx="29">
                  <c:v>38.351999999999997</c:v>
                </c:pt>
                <c:pt idx="30">
                  <c:v>38.1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Refundable Element of EITC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0-DEEA-4642-9565-9DC0A641D061}"/>
            </c:ext>
          </c:extLst>
        </c:ser>
        <c:ser>
          <c:idx val="1"/>
          <c:order val="1"/>
          <c:spPr>
            <a:solidFill>
              <a:srgbClr val="666699"/>
            </a:solidFill>
            <a:ln w="12700">
              <a:solidFill>
                <a:srgbClr val="000000"/>
              </a:solidFill>
              <a:prstDash val="solid"/>
            </a:ln>
          </c:spPr>
          <c:val>
            <c:numRef>
              <c:f>'Macintosh HD:Users:timmeko:projects:TPC-styleguide:excel files:[bar.xls]Graph'!#REF!</c:f>
              <c:numCache>
                <c:formatCode>General</c:formatCode>
                <c:ptCount val="31"/>
                <c:pt idx="0">
                  <c:v>1.1491199999999999</c:v>
                </c:pt>
                <c:pt idx="1">
                  <c:v>1.102608</c:v>
                </c:pt>
                <c:pt idx="2">
                  <c:v>1.0560959999999999</c:v>
                </c:pt>
                <c:pt idx="3">
                  <c:v>1.009584</c:v>
                </c:pt>
                <c:pt idx="4">
                  <c:v>0.96307200000000004</c:v>
                </c:pt>
                <c:pt idx="5">
                  <c:v>0.91656000000000004</c:v>
                </c:pt>
                <c:pt idx="6">
                  <c:v>0.87004800000000004</c:v>
                </c:pt>
                <c:pt idx="7">
                  <c:v>0.82353600000000005</c:v>
                </c:pt>
                <c:pt idx="8">
                  <c:v>0.77702400000000005</c:v>
                </c:pt>
                <c:pt idx="9">
                  <c:v>0.73051200000000005</c:v>
                </c:pt>
                <c:pt idx="10">
                  <c:v>0.68400000000000005</c:v>
                </c:pt>
                <c:pt idx="11">
                  <c:v>0.99839999999999995</c:v>
                </c:pt>
                <c:pt idx="12">
                  <c:v>1.3128</c:v>
                </c:pt>
                <c:pt idx="13">
                  <c:v>1.6271999999999991</c:v>
                </c:pt>
                <c:pt idx="14">
                  <c:v>1.9415999999999991</c:v>
                </c:pt>
                <c:pt idx="15">
                  <c:v>2.2559999999999989</c:v>
                </c:pt>
                <c:pt idx="16">
                  <c:v>2.56</c:v>
                </c:pt>
                <c:pt idx="17">
                  <c:v>2.8639999999999999</c:v>
                </c:pt>
                <c:pt idx="18">
                  <c:v>3.1680000000000001</c:v>
                </c:pt>
                <c:pt idx="19">
                  <c:v>3.472</c:v>
                </c:pt>
                <c:pt idx="20">
                  <c:v>3.7510000000000021</c:v>
                </c:pt>
                <c:pt idx="21">
                  <c:v>4.2119999999999971</c:v>
                </c:pt>
                <c:pt idx="22">
                  <c:v>4.2549999999999999</c:v>
                </c:pt>
                <c:pt idx="23">
                  <c:v>2.4859999999999989</c:v>
                </c:pt>
                <c:pt idx="24">
                  <c:v>2.09</c:v>
                </c:pt>
                <c:pt idx="25">
                  <c:v>2.14</c:v>
                </c:pt>
                <c:pt idx="26">
                  <c:v>1.4559999999999991</c:v>
                </c:pt>
                <c:pt idx="27">
                  <c:v>4.3330000000000002</c:v>
                </c:pt>
                <c:pt idx="28">
                  <c:v>4.9324268774703546</c:v>
                </c:pt>
                <c:pt idx="29">
                  <c:v>1.122000000000001</c:v>
                </c:pt>
                <c:pt idx="30">
                  <c:v>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Non-Refundable Element of EITC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1-DEEA-4642-9565-9DC0A641D061}"/>
            </c:ext>
          </c:extLst>
        </c:ser>
        <c:ser>
          <c:idx val="2"/>
          <c:order val="2"/>
          <c:spPr>
            <a:solidFill>
              <a:srgbClr val="99CC00"/>
            </a:solidFill>
            <a:ln w="12700">
              <a:solidFill>
                <a:srgbClr val="000000"/>
              </a:solidFill>
              <a:prstDash val="solid"/>
            </a:ln>
          </c:spPr>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0.56499999999999995</c:v>
                </c:pt>
                <c:pt idx="24">
                  <c:v>0.88</c:v>
                </c:pt>
                <c:pt idx="25">
                  <c:v>1.07</c:v>
                </c:pt>
                <c:pt idx="26">
                  <c:v>5.2</c:v>
                </c:pt>
                <c:pt idx="27">
                  <c:v>4.9950000000000001</c:v>
                </c:pt>
                <c:pt idx="28">
                  <c:v>5.6860079051383403</c:v>
                </c:pt>
                <c:pt idx="29">
                  <c:v>6.63</c:v>
                </c:pt>
                <c:pt idx="30">
                  <c:v>9.1</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Refundable Element of CTC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2-DEEA-4642-9565-9DC0A641D061}"/>
            </c:ext>
          </c:extLst>
        </c:ser>
        <c:ser>
          <c:idx val="3"/>
          <c:order val="3"/>
          <c:spPr>
            <a:solidFill>
              <a:srgbClr val="90713A"/>
            </a:solidFill>
            <a:ln w="12700">
              <a:solidFill>
                <a:srgbClr val="000000"/>
              </a:solidFill>
              <a:prstDash val="solid"/>
            </a:ln>
          </c:spPr>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16.611000000000001</c:v>
                </c:pt>
                <c:pt idx="24">
                  <c:v>21.338487499999999</c:v>
                </c:pt>
                <c:pt idx="25">
                  <c:v>21.079000000000001</c:v>
                </c:pt>
                <c:pt idx="26">
                  <c:v>23.295999999999999</c:v>
                </c:pt>
                <c:pt idx="27">
                  <c:v>22.427</c:v>
                </c:pt>
                <c:pt idx="28">
                  <c:v>25.529549407114619</c:v>
                </c:pt>
                <c:pt idx="29">
                  <c:v>22.032</c:v>
                </c:pt>
                <c:pt idx="30">
                  <c:v>22.8</c:v>
                </c:pt>
              </c:numCache>
            </c:numRef>
          </c:val>
          <c:extLst>
            <c:ext xmlns:c15="http://schemas.microsoft.com/office/drawing/2012/chart" uri="{02D57815-91ED-43cb-92C2-25804820EDAC}">
              <c15:filteredSeriesTitle>
                <c15:tx>
                  <c:strRef>
                    <c:extLst>
                      <c:ext uri="{02D57815-91ED-43cb-92C2-25804820EDAC}">
                        <c15:formulaRef>
                          <c15:sqref>'Macintosh HD:Users:timmeko:projects:TPC-styleguide:excel files:[bar.xls]Graph'!#REF!</c15:sqref>
                        </c15:formulaRef>
                      </c:ext>
                    </c:extLst>
                    <c:strCache>
                      <c:ptCount val="1"/>
                      <c:pt idx="0">
                        <c:v>Non-Refundable Element of CTC</c:v>
                      </c:pt>
                    </c:strCache>
                  </c:strRef>
                </c15:tx>
              </c15:filteredSeriesTitle>
            </c:ext>
            <c:ext xmlns:c15="http://schemas.microsoft.com/office/drawing/2012/chart" uri="{02D57815-91ED-43cb-92C2-25804820EDAC}">
              <c15:filteredCategoryTitle>
                <c15:cat>
                  <c:numRef>
                    <c:extLst>
                      <c:ext uri="{02D57815-91ED-43cb-92C2-25804820EDAC}">
                        <c15:formulaRef>
                          <c15:sqref>'Macintosh HD:Users:timmeko:projects:TPC-styleguide:excel files:[bar.xls]Graph'!#REF!</c15:sqref>
                        </c15:formulaRef>
                      </c:ext>
                    </c:extLst>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15:cat>
              </c15:filteredCategoryTitle>
            </c:ext>
            <c:ext xmlns:c16="http://schemas.microsoft.com/office/drawing/2014/chart" uri="{C3380CC4-5D6E-409C-BE32-E72D297353CC}">
              <c16:uniqueId val="{00000003-DEEA-4642-9565-9DC0A641D061}"/>
            </c:ext>
          </c:extLst>
        </c:ser>
        <c:dLbls>
          <c:showLegendKey val="0"/>
          <c:showVal val="0"/>
          <c:showCatName val="0"/>
          <c:showSerName val="0"/>
          <c:showPercent val="0"/>
          <c:showBubbleSize val="0"/>
        </c:dLbls>
        <c:axId val="1897968424"/>
        <c:axId val="1897971736"/>
      </c:areaChart>
      <c:catAx>
        <c:axId val="1897968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897971736"/>
        <c:crosses val="autoZero"/>
        <c:auto val="1"/>
        <c:lblAlgn val="ctr"/>
        <c:lblOffset val="100"/>
        <c:tickLblSkip val="5"/>
        <c:tickMarkSkip val="1"/>
        <c:noMultiLvlLbl val="0"/>
      </c:catAx>
      <c:valAx>
        <c:axId val="1897971736"/>
        <c:scaling>
          <c:orientation val="minMax"/>
        </c:scaling>
        <c:delete val="0"/>
        <c:axPos val="l"/>
        <c:majorGridlines>
          <c:spPr>
            <a:ln w="3175">
              <a:solidFill>
                <a:schemeClr val="bg2">
                  <a:lumMod val="75000"/>
                </a:schemeClr>
              </a:solidFill>
              <a:prstDash val="solid"/>
            </a:ln>
          </c:spPr>
        </c:majorGridlines>
        <c:title>
          <c:tx>
            <c:rich>
              <a:bodyPr rot="0" vert="horz"/>
              <a:lstStyle/>
              <a:p>
                <a:pPr>
                  <a:defRPr sz="1000"/>
                </a:pPr>
                <a:r>
                  <a:rPr lang="en-US" sz="1000"/>
                  <a:t>Credits</a:t>
                </a:r>
                <a:r>
                  <a:rPr lang="en-US" sz="1000" baseline="0"/>
                  <a:t> (in b</a:t>
                </a:r>
                <a:r>
                  <a:rPr lang="en-US" sz="1000"/>
                  <a:t>illions of 2006 dollars)$</a:t>
                </a:r>
              </a:p>
            </c:rich>
          </c:tx>
          <c:layout>
            <c:manualLayout>
              <c:xMode val="edge"/>
              <c:yMode val="edge"/>
              <c:x val="0.13539018560179999"/>
              <c:y val="0.165485479087841"/>
            </c:manualLayout>
          </c:layout>
          <c:overlay val="0"/>
          <c:spPr>
            <a:noFill/>
            <a:ln w="25400">
              <a:noFill/>
            </a:ln>
          </c:spPr>
        </c:title>
        <c:numFmt formatCode="0" sourceLinked="0"/>
        <c:majorTickMark val="none"/>
        <c:minorTickMark val="none"/>
        <c:tickLblPos val="nextTo"/>
        <c:spPr>
          <a:ln w="3175">
            <a:solidFill>
              <a:srgbClr val="000000"/>
            </a:solidFill>
            <a:prstDash val="solid"/>
          </a:ln>
        </c:spPr>
        <c:txPr>
          <a:bodyPr rot="0" vert="horz"/>
          <a:lstStyle/>
          <a:p>
            <a:pPr>
              <a:defRPr/>
            </a:pPr>
            <a:endParaRPr lang="en-US"/>
          </a:p>
        </c:txPr>
        <c:crossAx val="1897968424"/>
        <c:crosses val="autoZero"/>
        <c:crossBetween val="midCat"/>
        <c:majorUnit val="20"/>
        <c:minorUnit val="10"/>
      </c:valAx>
      <c:spPr>
        <a:solidFill>
          <a:srgbClr val="FFFFFF"/>
        </a:solidFill>
        <a:ln w="12700">
          <a:solidFill>
            <a:schemeClr val="bg2">
              <a:lumMod val="75000"/>
            </a:schemeClr>
          </a:solidFill>
          <a:prstDash val="solid"/>
        </a:ln>
      </c:spPr>
    </c:plotArea>
    <c:legend>
      <c:legendPos val="r"/>
      <c:overlay val="0"/>
      <c:spPr>
        <a:solidFill>
          <a:srgbClr val="FFFFFF"/>
        </a:solidFill>
        <a:ln w="3175">
          <a:solidFill>
            <a:srgbClr val="000000"/>
          </a:solidFill>
          <a:prstDash val="solid"/>
        </a:ln>
      </c:spPr>
    </c:legend>
    <c:plotVisOnly val="1"/>
    <c:dispBlanksAs val="zero"/>
    <c:showDLblsOverMax val="0"/>
  </c:chart>
  <c:spPr>
    <a:noFill/>
    <a:ln w="9525">
      <a:no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5375283025244159E-2"/>
          <c:y val="0.14329459161244448"/>
          <c:w val="0.74994784636902256"/>
          <c:h val="0.74296569726975215"/>
        </c:manualLayout>
      </c:layout>
      <c:lineChart>
        <c:grouping val="standard"/>
        <c:varyColors val="0"/>
        <c:ser>
          <c:idx val="1"/>
          <c:order val="0"/>
          <c:tx>
            <c:strRef>
              <c:f>'Demand vs Generation FY'!$C$13</c:f>
              <c:strCache>
                <c:ptCount val="1"/>
                <c:pt idx="0">
                  <c:v>Operational Demand</c:v>
                </c:pt>
              </c:strCache>
            </c:strRef>
          </c:tx>
          <c:spPr>
            <a:ln>
              <a:solidFill>
                <a:srgbClr val="702F73"/>
              </a:solidFill>
            </a:ln>
          </c:spPr>
          <c:marker>
            <c:symbol val="none"/>
          </c:marker>
          <c:cat>
            <c:strRef>
              <c:f>'Demand vs Generation FY'!$B$14:$B$47</c:f>
              <c:strCache>
                <c:ptCount val="34"/>
                <c:pt idx="0">
                  <c:v>2018-19</c:v>
                </c:pt>
                <c:pt idx="1">
                  <c:v>2019-20</c:v>
                </c:pt>
                <c:pt idx="2">
                  <c:v>2020-21</c:v>
                </c:pt>
                <c:pt idx="3">
                  <c:v>2021-22</c:v>
                </c:pt>
                <c:pt idx="4">
                  <c:v>2022-23</c:v>
                </c:pt>
                <c:pt idx="5">
                  <c:v>2023-24</c:v>
                </c:pt>
                <c:pt idx="6">
                  <c:v>2024-25</c:v>
                </c:pt>
                <c:pt idx="7">
                  <c:v>2025-26</c:v>
                </c:pt>
                <c:pt idx="8">
                  <c:v>2026-27</c:v>
                </c:pt>
                <c:pt idx="9">
                  <c:v>2027-28</c:v>
                </c:pt>
                <c:pt idx="10">
                  <c:v>2028-29</c:v>
                </c:pt>
                <c:pt idx="11">
                  <c:v>2029-30</c:v>
                </c:pt>
                <c:pt idx="12">
                  <c:v>2030-31</c:v>
                </c:pt>
                <c:pt idx="13">
                  <c:v>2031-32</c:v>
                </c:pt>
                <c:pt idx="14">
                  <c:v>2032-33</c:v>
                </c:pt>
                <c:pt idx="15">
                  <c:v>2033-34</c:v>
                </c:pt>
                <c:pt idx="16">
                  <c:v>2034-35</c:v>
                </c:pt>
                <c:pt idx="17">
                  <c:v>2035-36</c:v>
                </c:pt>
                <c:pt idx="18">
                  <c:v>2036-37</c:v>
                </c:pt>
                <c:pt idx="19">
                  <c:v>2037-38</c:v>
                </c:pt>
                <c:pt idx="20">
                  <c:v>2038-39</c:v>
                </c:pt>
                <c:pt idx="21">
                  <c:v>2039-40</c:v>
                </c:pt>
                <c:pt idx="22">
                  <c:v>2040-41</c:v>
                </c:pt>
                <c:pt idx="23">
                  <c:v>2041-42</c:v>
                </c:pt>
                <c:pt idx="24">
                  <c:v>2042-43</c:v>
                </c:pt>
                <c:pt idx="25">
                  <c:v>2043-44</c:v>
                </c:pt>
                <c:pt idx="26">
                  <c:v>2044-45</c:v>
                </c:pt>
                <c:pt idx="27">
                  <c:v>2045-46</c:v>
                </c:pt>
                <c:pt idx="28">
                  <c:v>2046-47</c:v>
                </c:pt>
                <c:pt idx="29">
                  <c:v>2047-48</c:v>
                </c:pt>
                <c:pt idx="30">
                  <c:v>2048-49</c:v>
                </c:pt>
                <c:pt idx="31">
                  <c:v>2049-50</c:v>
                </c:pt>
                <c:pt idx="32">
                  <c:v>2050-51</c:v>
                </c:pt>
                <c:pt idx="33">
                  <c:v>2051-52</c:v>
                </c:pt>
              </c:strCache>
            </c:strRef>
          </c:cat>
          <c:val>
            <c:numRef>
              <c:f>'Demand vs Generation FY'!$C$14:$C$47</c:f>
              <c:numCache>
                <c:formatCode>General</c:formatCode>
                <c:ptCount val="34"/>
                <c:pt idx="0">
                  <c:v>12.236476349776003</c:v>
                </c:pt>
                <c:pt idx="1">
                  <c:v>11.963636826546006</c:v>
                </c:pt>
                <c:pt idx="2">
                  <c:v>11.615993713864988</c:v>
                </c:pt>
                <c:pt idx="3">
                  <c:v>11.447492986043004</c:v>
                </c:pt>
                <c:pt idx="4">
                  <c:v>11.50625630846001</c:v>
                </c:pt>
                <c:pt idx="6">
                  <c:v>11.377700892074619</c:v>
                </c:pt>
                <c:pt idx="7">
                  <c:v>12.0031538194895</c:v>
                </c:pt>
                <c:pt idx="8">
                  <c:v>13.193121306251999</c:v>
                </c:pt>
                <c:pt idx="9">
                  <c:v>14.064566236950499</c:v>
                </c:pt>
                <c:pt idx="10">
                  <c:v>14.578196412680001</c:v>
                </c:pt>
                <c:pt idx="11">
                  <c:v>15.214388527452</c:v>
                </c:pt>
                <c:pt idx="12">
                  <c:v>16.232795835704501</c:v>
                </c:pt>
                <c:pt idx="13">
                  <c:v>16.522626393936498</c:v>
                </c:pt>
                <c:pt idx="14">
                  <c:v>16.6503077052115</c:v>
                </c:pt>
                <c:pt idx="15">
                  <c:v>17.317795971411002</c:v>
                </c:pt>
                <c:pt idx="16">
                  <c:v>16.953891996124</c:v>
                </c:pt>
                <c:pt idx="17">
                  <c:v>17.727521893296501</c:v>
                </c:pt>
                <c:pt idx="18">
                  <c:v>18.5688187605355</c:v>
                </c:pt>
                <c:pt idx="19">
                  <c:v>19.511180606010001</c:v>
                </c:pt>
                <c:pt idx="20">
                  <c:v>19.6529818119335</c:v>
                </c:pt>
                <c:pt idx="21">
                  <c:v>20.178688405203999</c:v>
                </c:pt>
                <c:pt idx="22">
                  <c:v>20.424559273020499</c:v>
                </c:pt>
                <c:pt idx="23">
                  <c:v>21.665667797785002</c:v>
                </c:pt>
                <c:pt idx="24">
                  <c:v>21.702698699827501</c:v>
                </c:pt>
                <c:pt idx="25">
                  <c:v>22.200944068295499</c:v>
                </c:pt>
                <c:pt idx="26">
                  <c:v>22.4408368695305</c:v>
                </c:pt>
                <c:pt idx="27">
                  <c:v>22.189058692320501</c:v>
                </c:pt>
                <c:pt idx="28">
                  <c:v>22.1236520949405</c:v>
                </c:pt>
                <c:pt idx="29">
                  <c:v>22.1208458358645</c:v>
                </c:pt>
                <c:pt idx="30">
                  <c:v>22.699073402313999</c:v>
                </c:pt>
                <c:pt idx="31">
                  <c:v>22.733996687695001</c:v>
                </c:pt>
                <c:pt idx="32">
                  <c:v>22.711183302756002</c:v>
                </c:pt>
                <c:pt idx="33">
                  <c:v>22.693501631155002</c:v>
                </c:pt>
              </c:numCache>
            </c:numRef>
          </c:val>
          <c:smooth val="0"/>
          <c:extLst>
            <c:ext xmlns:c16="http://schemas.microsoft.com/office/drawing/2014/chart" uri="{C3380CC4-5D6E-409C-BE32-E72D297353CC}">
              <c16:uniqueId val="{00000000-009C-44BA-BF10-3FDFE9504CB6}"/>
            </c:ext>
          </c:extLst>
        </c:ser>
        <c:ser>
          <c:idx val="0"/>
          <c:order val="1"/>
          <c:tx>
            <c:strRef>
              <c:f>'Demand vs Generation FY'!$D$13</c:f>
              <c:strCache>
                <c:ptCount val="1"/>
                <c:pt idx="0">
                  <c:v>Renewable ISP</c:v>
                </c:pt>
              </c:strCache>
            </c:strRef>
          </c:tx>
          <c:spPr>
            <a:ln>
              <a:solidFill>
                <a:srgbClr val="34B9B3"/>
              </a:solidFill>
            </a:ln>
          </c:spPr>
          <c:marker>
            <c:symbol val="none"/>
          </c:marker>
          <c:cat>
            <c:strRef>
              <c:f>'Demand vs Generation FY'!$B$14:$B$47</c:f>
              <c:strCache>
                <c:ptCount val="34"/>
                <c:pt idx="0">
                  <c:v>2018-19</c:v>
                </c:pt>
                <c:pt idx="1">
                  <c:v>2019-20</c:v>
                </c:pt>
                <c:pt idx="2">
                  <c:v>2020-21</c:v>
                </c:pt>
                <c:pt idx="3">
                  <c:v>2021-22</c:v>
                </c:pt>
                <c:pt idx="4">
                  <c:v>2022-23</c:v>
                </c:pt>
                <c:pt idx="5">
                  <c:v>2023-24</c:v>
                </c:pt>
                <c:pt idx="6">
                  <c:v>2024-25</c:v>
                </c:pt>
                <c:pt idx="7">
                  <c:v>2025-26</c:v>
                </c:pt>
                <c:pt idx="8">
                  <c:v>2026-27</c:v>
                </c:pt>
                <c:pt idx="9">
                  <c:v>2027-28</c:v>
                </c:pt>
                <c:pt idx="10">
                  <c:v>2028-29</c:v>
                </c:pt>
                <c:pt idx="11">
                  <c:v>2029-30</c:v>
                </c:pt>
                <c:pt idx="12">
                  <c:v>2030-31</c:v>
                </c:pt>
                <c:pt idx="13">
                  <c:v>2031-32</c:v>
                </c:pt>
                <c:pt idx="14">
                  <c:v>2032-33</c:v>
                </c:pt>
                <c:pt idx="15">
                  <c:v>2033-34</c:v>
                </c:pt>
                <c:pt idx="16">
                  <c:v>2034-35</c:v>
                </c:pt>
                <c:pt idx="17">
                  <c:v>2035-36</c:v>
                </c:pt>
                <c:pt idx="18">
                  <c:v>2036-37</c:v>
                </c:pt>
                <c:pt idx="19">
                  <c:v>2037-38</c:v>
                </c:pt>
                <c:pt idx="20">
                  <c:v>2038-39</c:v>
                </c:pt>
                <c:pt idx="21">
                  <c:v>2039-40</c:v>
                </c:pt>
                <c:pt idx="22">
                  <c:v>2040-41</c:v>
                </c:pt>
                <c:pt idx="23">
                  <c:v>2041-42</c:v>
                </c:pt>
                <c:pt idx="24">
                  <c:v>2042-43</c:v>
                </c:pt>
                <c:pt idx="25">
                  <c:v>2043-44</c:v>
                </c:pt>
                <c:pt idx="26">
                  <c:v>2044-45</c:v>
                </c:pt>
                <c:pt idx="27">
                  <c:v>2045-46</c:v>
                </c:pt>
                <c:pt idx="28">
                  <c:v>2046-47</c:v>
                </c:pt>
                <c:pt idx="29">
                  <c:v>2047-48</c:v>
                </c:pt>
                <c:pt idx="30">
                  <c:v>2048-49</c:v>
                </c:pt>
                <c:pt idx="31">
                  <c:v>2049-50</c:v>
                </c:pt>
                <c:pt idx="32">
                  <c:v>2050-51</c:v>
                </c:pt>
                <c:pt idx="33">
                  <c:v>2051-52</c:v>
                </c:pt>
              </c:strCache>
            </c:strRef>
          </c:cat>
          <c:val>
            <c:numRef>
              <c:f>'Demand vs Generation FY'!$D$14:$D$47</c:f>
              <c:numCache>
                <c:formatCode>General</c:formatCode>
                <c:ptCount val="34"/>
                <c:pt idx="0">
                  <c:v>6.0276896490767369</c:v>
                </c:pt>
                <c:pt idx="1">
                  <c:v>6.2808959077662729</c:v>
                </c:pt>
                <c:pt idx="2">
                  <c:v>6.4116906107577769</c:v>
                </c:pt>
                <c:pt idx="3">
                  <c:v>6.8289292226398128</c:v>
                </c:pt>
                <c:pt idx="4">
                  <c:v>7.4558937625423294</c:v>
                </c:pt>
                <c:pt idx="6">
                  <c:v>10.084234925077061</c:v>
                </c:pt>
                <c:pt idx="7">
                  <c:v>10.282489000911523</c:v>
                </c:pt>
                <c:pt idx="8">
                  <c:v>10.628079965437781</c:v>
                </c:pt>
                <c:pt idx="9">
                  <c:v>11.785901094700403</c:v>
                </c:pt>
                <c:pt idx="10">
                  <c:v>11.914751763629875</c:v>
                </c:pt>
                <c:pt idx="11">
                  <c:v>14.381780038448596</c:v>
                </c:pt>
                <c:pt idx="12">
                  <c:v>14.978930829584364</c:v>
                </c:pt>
                <c:pt idx="13">
                  <c:v>16.116860873190888</c:v>
                </c:pt>
                <c:pt idx="14">
                  <c:v>16.997663305220748</c:v>
                </c:pt>
                <c:pt idx="15">
                  <c:v>18.526772312839153</c:v>
                </c:pt>
                <c:pt idx="16">
                  <c:v>17.033988673927322</c:v>
                </c:pt>
                <c:pt idx="17">
                  <c:v>17.08268048907502</c:v>
                </c:pt>
                <c:pt idx="18">
                  <c:v>16.608533675689269</c:v>
                </c:pt>
                <c:pt idx="19">
                  <c:v>18.246717617739321</c:v>
                </c:pt>
                <c:pt idx="20">
                  <c:v>17.865923168969875</c:v>
                </c:pt>
                <c:pt idx="21">
                  <c:v>16.362212793811157</c:v>
                </c:pt>
                <c:pt idx="22">
                  <c:v>19.171665769559382</c:v>
                </c:pt>
                <c:pt idx="23">
                  <c:v>19.529030676843291</c:v>
                </c:pt>
                <c:pt idx="24">
                  <c:v>20.235819141226251</c:v>
                </c:pt>
                <c:pt idx="25">
                  <c:v>20.226151599141371</c:v>
                </c:pt>
                <c:pt idx="26">
                  <c:v>24.349827472978109</c:v>
                </c:pt>
                <c:pt idx="27">
                  <c:v>28.777918452331463</c:v>
                </c:pt>
                <c:pt idx="28">
                  <c:v>29.416393620256891</c:v>
                </c:pt>
                <c:pt idx="29">
                  <c:v>30.355738744259703</c:v>
                </c:pt>
                <c:pt idx="30">
                  <c:v>29.908305342927239</c:v>
                </c:pt>
                <c:pt idx="31">
                  <c:v>29.68938361813915</c:v>
                </c:pt>
                <c:pt idx="32">
                  <c:v>29.308755052516858</c:v>
                </c:pt>
                <c:pt idx="33">
                  <c:v>31.392242478068749</c:v>
                </c:pt>
              </c:numCache>
            </c:numRef>
          </c:val>
          <c:smooth val="0"/>
          <c:extLst>
            <c:ext xmlns:c16="http://schemas.microsoft.com/office/drawing/2014/chart" uri="{C3380CC4-5D6E-409C-BE32-E72D297353CC}">
              <c16:uniqueId val="{00000000-9CFD-44B4-A504-00DE67628B12}"/>
            </c:ext>
          </c:extLst>
        </c:ser>
        <c:dLbls>
          <c:showLegendKey val="0"/>
          <c:showVal val="0"/>
          <c:showCatName val="0"/>
          <c:showSerName val="0"/>
          <c:showPercent val="0"/>
          <c:showBubbleSize val="0"/>
        </c:dLbls>
        <c:smooth val="0"/>
        <c:axId val="1894740664"/>
        <c:axId val="1898071816"/>
      </c:lineChart>
      <c:catAx>
        <c:axId val="1894740664"/>
        <c:scaling>
          <c:orientation val="minMax"/>
        </c:scaling>
        <c:delete val="0"/>
        <c:axPos val="b"/>
        <c:title>
          <c:tx>
            <c:rich>
              <a:bodyPr/>
              <a:lstStyle/>
              <a:p>
                <a:pPr>
                  <a:defRPr/>
                </a:pPr>
                <a:r>
                  <a:rPr lang="en-AU" sz="1300"/>
                  <a:t>Financial</a:t>
                </a:r>
                <a:r>
                  <a:rPr lang="en-AU" sz="1300" baseline="0"/>
                  <a:t> Year</a:t>
                </a:r>
                <a:endParaRPr lang="en-AU" sz="1300"/>
              </a:p>
            </c:rich>
          </c:tx>
          <c:layout>
            <c:manualLayout>
              <c:xMode val="edge"/>
              <c:yMode val="edge"/>
              <c:x val="0.39270696332174326"/>
              <c:y val="0.95017288971261504"/>
            </c:manualLayout>
          </c:layout>
          <c:overlay val="0"/>
        </c:title>
        <c:numFmt formatCode="General" sourceLinked="1"/>
        <c:majorTickMark val="out"/>
        <c:minorTickMark val="none"/>
        <c:tickLblPos val="nextTo"/>
        <c:spPr>
          <a:ln w="3175">
            <a:solidFill>
              <a:srgbClr val="000000"/>
            </a:solidFill>
            <a:prstDash val="solid"/>
          </a:ln>
        </c:spPr>
        <c:txPr>
          <a:bodyPr rot="0" vert="horz"/>
          <a:lstStyle/>
          <a:p>
            <a:pPr>
              <a:defRPr sz="900"/>
            </a:pPr>
            <a:endParaRPr lang="en-US"/>
          </a:p>
        </c:txPr>
        <c:crossAx val="1898071816"/>
        <c:crosses val="autoZero"/>
        <c:auto val="1"/>
        <c:lblAlgn val="ctr"/>
        <c:lblOffset val="100"/>
        <c:tickLblSkip val="5"/>
        <c:noMultiLvlLbl val="0"/>
      </c:catAx>
      <c:valAx>
        <c:axId val="1898071816"/>
        <c:scaling>
          <c:orientation val="minMax"/>
          <c:min val="0"/>
        </c:scaling>
        <c:delete val="0"/>
        <c:axPos val="l"/>
        <c:majorGridlines>
          <c:spPr>
            <a:ln w="3175">
              <a:solidFill>
                <a:srgbClr val="D9D9D9"/>
              </a:solidFill>
              <a:prstDash val="solid"/>
            </a:ln>
          </c:spPr>
        </c:majorGridlines>
        <c:title>
          <c:tx>
            <c:rich>
              <a:bodyPr/>
              <a:lstStyle/>
              <a:p>
                <a:pPr>
                  <a:defRPr/>
                </a:pPr>
                <a:r>
                  <a:rPr lang="en-AU" sz="1300"/>
                  <a:t>Annual Amount (TWh)</a:t>
                </a:r>
              </a:p>
            </c:rich>
          </c:tx>
          <c:layout>
            <c:manualLayout>
              <c:xMode val="edge"/>
              <c:yMode val="edge"/>
              <c:x val="1.2356827553416563E-3"/>
              <c:y val="0.35004836090410574"/>
            </c:manualLayout>
          </c:layout>
          <c:overlay val="0"/>
        </c:title>
        <c:numFmt formatCode="0" sourceLinked="0"/>
        <c:majorTickMark val="none"/>
        <c:minorTickMark val="none"/>
        <c:tickLblPos val="nextTo"/>
        <c:spPr>
          <a:ln w="3175">
            <a:noFill/>
            <a:prstDash val="solid"/>
          </a:ln>
        </c:spPr>
        <c:txPr>
          <a:bodyPr rot="0" vert="horz"/>
          <a:lstStyle/>
          <a:p>
            <a:pPr>
              <a:defRPr sz="900"/>
            </a:pPr>
            <a:endParaRPr lang="en-US"/>
          </a:p>
        </c:txPr>
        <c:crossAx val="1894740664"/>
        <c:crosses val="autoZero"/>
        <c:crossBetween val="midCat"/>
        <c:majorUnit val="4"/>
      </c:valAx>
      <c:spPr>
        <a:noFill/>
        <a:ln w="25400">
          <a:noFill/>
        </a:ln>
      </c:spPr>
    </c:plotArea>
    <c:plotVisOnly val="1"/>
    <c:dispBlanksAs val="gap"/>
    <c:showDLblsOverMax val="0"/>
  </c:chart>
  <c:spPr>
    <a:solidFill>
      <a:srgbClr val="FFFFFF"/>
    </a:solidFill>
    <a:ln w="3175">
      <a:noFill/>
      <a:prstDash val="solid"/>
    </a:ln>
  </c:spPr>
  <c:txPr>
    <a:bodyPr/>
    <a:lstStyle/>
    <a:p>
      <a:pPr>
        <a:defRPr sz="850" b="0" i="0" u="none" strike="noStrike" baseline="0">
          <a:solidFill>
            <a:srgbClr val="000000"/>
          </a:solidFill>
          <a:latin typeface="Lato Regular"/>
          <a:ea typeface="Arial"/>
          <a:cs typeface="Lato Regular"/>
        </a:defRPr>
      </a:pPr>
      <a:endParaRPr lang="en-US"/>
    </a:p>
  </c:txPr>
  <c:printSettings>
    <c:headerFooter/>
    <c:pageMargins b="1" l="0.75" r="0.75" t="1" header="0.5" footer="0.5"/>
    <c:pageSetup orientation="portrait"/>
  </c:printSettings>
  <c:userShapes r:id="rId2"/>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190500</xdr:rowOff>
    </xdr:from>
    <xdr:to>
      <xdr:col>0</xdr:col>
      <xdr:colOff>0</xdr:colOff>
      <xdr:row>40</xdr:row>
      <xdr:rowOff>38100</xdr:rowOff>
    </xdr:to>
    <xdr:graphicFrame macro="">
      <xdr:nvGraphicFramePr>
        <xdr:cNvPr id="2" name="Chart 1">
          <a:extLst>
            <a:ext uri="{FF2B5EF4-FFF2-40B4-BE49-F238E27FC236}">
              <a16:creationId xmlns:a16="http://schemas.microsoft.com/office/drawing/2014/main" id="{01745FEB-CBD6-47E1-9016-474C9A120EA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550471</xdr:colOff>
      <xdr:row>17</xdr:row>
      <xdr:rowOff>142254</xdr:rowOff>
    </xdr:from>
    <xdr:to>
      <xdr:col>16</xdr:col>
      <xdr:colOff>189294</xdr:colOff>
      <xdr:row>44</xdr:row>
      <xdr:rowOff>22734</xdr:rowOff>
    </xdr:to>
    <xdr:graphicFrame macro="">
      <xdr:nvGraphicFramePr>
        <xdr:cNvPr id="4" name="Chart 3">
          <a:extLst>
            <a:ext uri="{FF2B5EF4-FFF2-40B4-BE49-F238E27FC236}">
              <a16:creationId xmlns:a16="http://schemas.microsoft.com/office/drawing/2014/main" id="{6DD354D8-70B3-49CE-B1DA-A7B4CB061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0.00744</cdr:x>
      <cdr:y>0.77007</cdr:y>
    </cdr:from>
    <cdr:to>
      <cdr:x>0.98363</cdr:x>
      <cdr:y>0.93976</cdr:y>
    </cdr:to>
    <cdr:sp macro="" textlink="">
      <cdr:nvSpPr>
        <cdr:cNvPr id="2" name="TextBox 1"/>
        <cdr:cNvSpPr txBox="1"/>
      </cdr:nvSpPr>
      <cdr:spPr>
        <a:xfrm xmlns:a="http://schemas.openxmlformats.org/drawingml/2006/main">
          <a:off x="63500" y="3149600"/>
          <a:ext cx="8331200" cy="5588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200"/>
            <a:t>Source:  Author's calculations based on tax credit data from the Internal Reenue Service, Statistics of Income; Ways and Means 2004 Green Book; and the Joint Committee</a:t>
          </a:r>
          <a:r>
            <a:rPr lang="en-US" sz="1200" baseline="0"/>
            <a:t> on Taxation.</a:t>
          </a:r>
          <a:endParaRPr lang="en-US" sz="1200"/>
        </a:p>
      </cdr:txBody>
    </cdr:sp>
  </cdr:relSizeAnchor>
</c:userShapes>
</file>

<file path=xl/drawings/drawing11.xml><?xml version="1.0" encoding="utf-8"?>
<c:userShapes xmlns:c="http://schemas.openxmlformats.org/drawingml/2006/chart">
  <cdr:relSizeAnchor xmlns:cdr="http://schemas.openxmlformats.org/drawingml/2006/chartDrawing">
    <cdr:from>
      <cdr:x>0</cdr:x>
      <cdr:y>0.00857</cdr:y>
    </cdr:from>
    <cdr:to>
      <cdr:x>1</cdr:x>
      <cdr:y>0.08468</cdr:y>
    </cdr:to>
    <cdr:grpSp>
      <cdr:nvGrpSpPr>
        <cdr:cNvPr id="11" name="Group 10">
          <a:extLst xmlns:a="http://schemas.openxmlformats.org/drawingml/2006/main">
            <a:ext uri="{FF2B5EF4-FFF2-40B4-BE49-F238E27FC236}">
              <a16:creationId xmlns:a16="http://schemas.microsoft.com/office/drawing/2014/main" id="{F3B5BFD8-3936-A565-E543-0D9B2E09BBB5}"/>
            </a:ext>
          </a:extLst>
        </cdr:cNvPr>
        <cdr:cNvGrpSpPr/>
      </cdr:nvGrpSpPr>
      <cdr:grpSpPr>
        <a:xfrm xmlns:a="http://schemas.openxmlformats.org/drawingml/2006/main">
          <a:off x="0" y="41875"/>
          <a:ext cx="8008290" cy="371889"/>
          <a:chOff x="0" y="0"/>
          <a:chExt cx="13484606" cy="354266"/>
        </a:xfrm>
      </cdr:grpSpPr>
      <cdr:sp macro="" textlink="">
        <cdr:nvSpPr>
          <cdr:cNvPr id="12" name="TextBox 11"/>
          <cdr:cNvSpPr txBox="1"/>
        </cdr:nvSpPr>
        <cdr:spPr>
          <a:xfrm xmlns:a="http://schemas.openxmlformats.org/drawingml/2006/main">
            <a:off x="0" y="0"/>
            <a:ext cx="13484606" cy="35426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600" b="0" i="0" u="none" strike="noStrike" baseline="0">
                <a:solidFill>
                  <a:srgbClr val="000000"/>
                </a:solidFill>
                <a:latin typeface="Lato Regular"/>
                <a:ea typeface="Avenir Medium"/>
                <a:cs typeface="Lato Regular"/>
              </a:rPr>
              <a:t>Annual Operational Demand by Category For The Forecast Period</a:t>
            </a:r>
          </a:p>
        </cdr:txBody>
      </cdr:sp>
    </cdr:grpSp>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3</xdr:row>
      <xdr:rowOff>190500</xdr:rowOff>
    </xdr:from>
    <xdr:to>
      <xdr:col>0</xdr:col>
      <xdr:colOff>0</xdr:colOff>
      <xdr:row>40</xdr:row>
      <xdr:rowOff>38100</xdr:rowOff>
    </xdr:to>
    <xdr:graphicFrame macro="">
      <xdr:nvGraphicFramePr>
        <xdr:cNvPr id="2" name="Chart 1">
          <a:extLst>
            <a:ext uri="{FF2B5EF4-FFF2-40B4-BE49-F238E27FC236}">
              <a16:creationId xmlns:a16="http://schemas.microsoft.com/office/drawing/2014/main" id="{2380DE32-9057-4F83-A163-CCA34C7E5A5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443088</xdr:colOff>
      <xdr:row>15</xdr:row>
      <xdr:rowOff>106473</xdr:rowOff>
    </xdr:from>
    <xdr:to>
      <xdr:col>17</xdr:col>
      <xdr:colOff>135114</xdr:colOff>
      <xdr:row>41</xdr:row>
      <xdr:rowOff>53237</xdr:rowOff>
    </xdr:to>
    <xdr:graphicFrame macro="">
      <xdr:nvGraphicFramePr>
        <xdr:cNvPr id="3" name="Chart 2">
          <a:extLst>
            <a:ext uri="{FF2B5EF4-FFF2-40B4-BE49-F238E27FC236}">
              <a16:creationId xmlns:a16="http://schemas.microsoft.com/office/drawing/2014/main" id="{FE8B3038-2F84-4FB0-AE22-360366C21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0.00744</cdr:x>
      <cdr:y>0.77007</cdr:y>
    </cdr:from>
    <cdr:to>
      <cdr:x>0.98363</cdr:x>
      <cdr:y>0.93976</cdr:y>
    </cdr:to>
    <cdr:sp macro="" textlink="">
      <cdr:nvSpPr>
        <cdr:cNvPr id="2" name="TextBox 1"/>
        <cdr:cNvSpPr txBox="1"/>
      </cdr:nvSpPr>
      <cdr:spPr>
        <a:xfrm xmlns:a="http://schemas.openxmlformats.org/drawingml/2006/main">
          <a:off x="63500" y="3149600"/>
          <a:ext cx="8331200" cy="5588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200"/>
            <a:t>Source:  Author's calculations based on tax credit data from the Internal Reenue Service, Statistics of Income; Ways and Means 2004 Green Book; and the Joint Committee</a:t>
          </a:r>
          <a:r>
            <a:rPr lang="en-US" sz="1200" baseline="0"/>
            <a:t> on Taxation.</a:t>
          </a:r>
          <a:endParaRPr lang="en-US" sz="1200"/>
        </a:p>
      </cdr:txBody>
    </cdr:sp>
  </cdr:relSizeAnchor>
</c:userShapes>
</file>

<file path=xl/drawings/drawing14.xml><?xml version="1.0" encoding="utf-8"?>
<c:userShapes xmlns:c="http://schemas.openxmlformats.org/drawingml/2006/chart">
  <cdr:relSizeAnchor xmlns:cdr="http://schemas.openxmlformats.org/drawingml/2006/chartDrawing">
    <cdr:from>
      <cdr:x>0.84715</cdr:x>
      <cdr:y>0.38987</cdr:y>
    </cdr:from>
    <cdr:to>
      <cdr:x>0.9994</cdr:x>
      <cdr:y>0.51407</cdr:y>
    </cdr:to>
    <cdr:sp macro="" textlink="">
      <cdr:nvSpPr>
        <cdr:cNvPr id="10" name="TextBox 9"/>
        <cdr:cNvSpPr txBox="1"/>
      </cdr:nvSpPr>
      <cdr:spPr>
        <a:xfrm xmlns:a="http://schemas.openxmlformats.org/drawingml/2006/main">
          <a:off x="5971017" y="1862513"/>
          <a:ext cx="1073118" cy="5933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50" b="1">
              <a:solidFill>
                <a:srgbClr val="702F73"/>
              </a:solidFill>
              <a:latin typeface="Lato Regular"/>
              <a:cs typeface="Lato Regular"/>
            </a:rPr>
            <a:t>Operation</a:t>
          </a:r>
          <a:r>
            <a:rPr lang="en-US" sz="1050" b="1" baseline="0">
              <a:solidFill>
                <a:srgbClr val="702F73"/>
              </a:solidFill>
              <a:latin typeface="Lato Regular"/>
              <a:cs typeface="Lato Regular"/>
            </a:rPr>
            <a:t>al Demand</a:t>
          </a:r>
          <a:endParaRPr lang="en-US" sz="1050" b="1">
            <a:solidFill>
              <a:srgbClr val="702F73"/>
            </a:solidFill>
            <a:latin typeface="Lato Regular"/>
            <a:cs typeface="Lato Regular"/>
          </a:endParaRPr>
        </a:p>
      </cdr:txBody>
    </cdr:sp>
  </cdr:relSizeAnchor>
  <cdr:relSizeAnchor xmlns:cdr="http://schemas.openxmlformats.org/drawingml/2006/chartDrawing">
    <cdr:from>
      <cdr:x>0</cdr:x>
      <cdr:y>0.00857</cdr:y>
    </cdr:from>
    <cdr:to>
      <cdr:x>1</cdr:x>
      <cdr:y>0.08468</cdr:y>
    </cdr:to>
    <cdr:grpSp>
      <cdr:nvGrpSpPr>
        <cdr:cNvPr id="11" name="Group 10">
          <a:extLst xmlns:a="http://schemas.openxmlformats.org/drawingml/2006/main">
            <a:ext uri="{FF2B5EF4-FFF2-40B4-BE49-F238E27FC236}">
              <a16:creationId xmlns:a16="http://schemas.microsoft.com/office/drawing/2014/main" id="{F3B5BFD8-3936-A565-E543-0D9B2E09BBB5}"/>
            </a:ext>
          </a:extLst>
        </cdr:cNvPr>
        <cdr:cNvGrpSpPr/>
      </cdr:nvGrpSpPr>
      <cdr:grpSpPr>
        <a:xfrm xmlns:a="http://schemas.openxmlformats.org/drawingml/2006/main">
          <a:off x="0" y="41110"/>
          <a:ext cx="7070120" cy="365096"/>
          <a:chOff x="0" y="0"/>
          <a:chExt cx="13484606" cy="354266"/>
        </a:xfrm>
      </cdr:grpSpPr>
      <cdr:sp macro="" textlink="">
        <cdr:nvSpPr>
          <cdr:cNvPr id="12" name="TextBox 11"/>
          <cdr:cNvSpPr txBox="1"/>
        </cdr:nvSpPr>
        <cdr:spPr>
          <a:xfrm xmlns:a="http://schemas.openxmlformats.org/drawingml/2006/main">
            <a:off x="0" y="0"/>
            <a:ext cx="13484606" cy="35426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600" b="0" i="0" u="none" strike="noStrike" baseline="0">
                <a:solidFill>
                  <a:srgbClr val="000000"/>
                </a:solidFill>
                <a:latin typeface="Lato Regular"/>
                <a:ea typeface="Avenir Medium"/>
                <a:cs typeface="Lato Regular"/>
              </a:rPr>
              <a:t>Annual Operational Demand and Annual Renewable Energy Generation For The Forecast Period</a:t>
            </a:r>
          </a:p>
        </cdr:txBody>
      </cdr:sp>
    </cdr:grpSp>
  </cdr:relSizeAnchor>
  <cdr:relSizeAnchor xmlns:cdr="http://schemas.openxmlformats.org/drawingml/2006/chartDrawing">
    <cdr:from>
      <cdr:x>0.84663</cdr:x>
      <cdr:y>0.15478</cdr:y>
    </cdr:from>
    <cdr:to>
      <cdr:x>1</cdr:x>
      <cdr:y>0.27098</cdr:y>
    </cdr:to>
    <cdr:sp macro="" textlink="">
      <cdr:nvSpPr>
        <cdr:cNvPr id="2" name="TextBox 1">
          <a:extLst xmlns:a="http://schemas.openxmlformats.org/drawingml/2006/main">
            <a:ext uri="{FF2B5EF4-FFF2-40B4-BE49-F238E27FC236}">
              <a16:creationId xmlns:a16="http://schemas.microsoft.com/office/drawing/2014/main" id="{98BDFF62-E6A2-C91A-EA86-2772C9F05FA9}"/>
            </a:ext>
          </a:extLst>
        </cdr:cNvPr>
        <cdr:cNvSpPr txBox="1"/>
      </cdr:nvSpPr>
      <cdr:spPr>
        <a:xfrm xmlns:a="http://schemas.openxmlformats.org/drawingml/2006/main">
          <a:off x="5938233" y="743920"/>
          <a:ext cx="1075732" cy="55851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50" b="1">
              <a:solidFill>
                <a:srgbClr val="34B9B3"/>
              </a:solidFill>
              <a:latin typeface="Lato Regular"/>
              <a:cs typeface="Lato Regular"/>
            </a:rPr>
            <a:t>Renewable</a:t>
          </a:r>
          <a:r>
            <a:rPr lang="en-US" sz="1050" b="1" baseline="0">
              <a:solidFill>
                <a:srgbClr val="34B9B3"/>
              </a:solidFill>
              <a:latin typeface="Lato Regular"/>
              <a:cs typeface="Lato Regular"/>
            </a:rPr>
            <a:t> Generation ISP</a:t>
          </a:r>
          <a:endParaRPr lang="en-US" sz="1050" b="1">
            <a:solidFill>
              <a:srgbClr val="34B9B3"/>
            </a:solidFill>
            <a:latin typeface="Lato Regular"/>
            <a:cs typeface="Lato Regular"/>
          </a:endParaRPr>
        </a:p>
      </cdr:txBody>
    </cdr:sp>
  </cdr:relSizeAnchor>
  <cdr:relSizeAnchor xmlns:cdr="http://schemas.openxmlformats.org/drawingml/2006/chartDrawing">
    <cdr:from>
      <cdr:x>0.09514</cdr:x>
      <cdr:y>0.1433</cdr:y>
    </cdr:from>
    <cdr:to>
      <cdr:x>0.20969</cdr:x>
      <cdr:y>0.88642</cdr:y>
    </cdr:to>
    <cdr:sp macro="" textlink="">
      <cdr:nvSpPr>
        <cdr:cNvPr id="3" name="Rectangle 2">
          <a:extLst xmlns:a="http://schemas.openxmlformats.org/drawingml/2006/main">
            <a:ext uri="{FF2B5EF4-FFF2-40B4-BE49-F238E27FC236}">
              <a16:creationId xmlns:a16="http://schemas.microsoft.com/office/drawing/2014/main" id="{06D123E2-3020-468F-3304-36819D5F76B3}"/>
            </a:ext>
          </a:extLst>
        </cdr:cNvPr>
        <cdr:cNvSpPr/>
      </cdr:nvSpPr>
      <cdr:spPr>
        <a:xfrm xmlns:a="http://schemas.openxmlformats.org/drawingml/2006/main">
          <a:off x="669395" y="678286"/>
          <a:ext cx="806011" cy="3517441"/>
        </a:xfrm>
        <a:prstGeom xmlns:a="http://schemas.openxmlformats.org/drawingml/2006/main" prst="rect">
          <a:avLst/>
        </a:prstGeom>
        <a:solidFill xmlns:a="http://schemas.openxmlformats.org/drawingml/2006/main">
          <a:srgbClr val="D9D9D9">
            <a:alpha val="25098"/>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0.09647</cdr:x>
      <cdr:y>0.15651</cdr:y>
    </cdr:from>
    <cdr:to>
      <cdr:x>0.20575</cdr:x>
      <cdr:y>0.21214</cdr:y>
    </cdr:to>
    <cdr:sp macro="" textlink="">
      <cdr:nvSpPr>
        <cdr:cNvPr id="4" name="TextBox 1">
          <a:extLst xmlns:a="http://schemas.openxmlformats.org/drawingml/2006/main">
            <a:ext uri="{FF2B5EF4-FFF2-40B4-BE49-F238E27FC236}">
              <a16:creationId xmlns:a16="http://schemas.microsoft.com/office/drawing/2014/main" id="{11868501-E465-87A9-40E7-89CE934CE4C3}"/>
            </a:ext>
          </a:extLst>
        </cdr:cNvPr>
        <cdr:cNvSpPr txBox="1"/>
      </cdr:nvSpPr>
      <cdr:spPr>
        <a:xfrm xmlns:a="http://schemas.openxmlformats.org/drawingml/2006/main">
          <a:off x="676416" y="751490"/>
          <a:ext cx="766256" cy="2671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50" b="1">
              <a:solidFill>
                <a:sysClr val="windowText" lastClr="000000"/>
              </a:solidFill>
              <a:latin typeface="Lato Regular"/>
              <a:cs typeface="Lato Regular"/>
            </a:rPr>
            <a:t>Historical</a:t>
          </a:r>
        </a:p>
      </cdr:txBody>
    </cdr:sp>
  </cdr:relSizeAnchor>
  <cdr:relSizeAnchor xmlns:cdr="http://schemas.openxmlformats.org/drawingml/2006/chartDrawing">
    <cdr:from>
      <cdr:x>0.20902</cdr:x>
      <cdr:y>0.14171</cdr:y>
    </cdr:from>
    <cdr:to>
      <cdr:x>0.20902</cdr:x>
      <cdr:y>0.88552</cdr:y>
    </cdr:to>
    <cdr:cxnSp macro="">
      <cdr:nvCxnSpPr>
        <cdr:cNvPr id="6" name="Straight Connector 5">
          <a:extLst xmlns:a="http://schemas.openxmlformats.org/drawingml/2006/main">
            <a:ext uri="{FF2B5EF4-FFF2-40B4-BE49-F238E27FC236}">
              <a16:creationId xmlns:a16="http://schemas.microsoft.com/office/drawing/2014/main" id="{C70ABFB9-796C-3597-6DE5-8A3BBC0E8886}"/>
            </a:ext>
          </a:extLst>
        </cdr:cNvPr>
        <cdr:cNvCxnSpPr/>
      </cdr:nvCxnSpPr>
      <cdr:spPr>
        <a:xfrm xmlns:a="http://schemas.openxmlformats.org/drawingml/2006/main">
          <a:off x="1471209" y="671078"/>
          <a:ext cx="0" cy="3522197"/>
        </a:xfrm>
        <a:prstGeom xmlns:a="http://schemas.openxmlformats.org/drawingml/2006/main" prst="line">
          <a:avLst/>
        </a:prstGeom>
        <a:ln xmlns:a="http://schemas.openxmlformats.org/drawingml/2006/main" w="19050"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3</xdr:row>
      <xdr:rowOff>190500</xdr:rowOff>
    </xdr:from>
    <xdr:to>
      <xdr:col>0</xdr:col>
      <xdr:colOff>0</xdr:colOff>
      <xdr:row>42</xdr:row>
      <xdr:rowOff>38100</xdr:rowOff>
    </xdr:to>
    <xdr:graphicFrame macro="">
      <xdr:nvGraphicFramePr>
        <xdr:cNvPr id="2" name="Chart 1">
          <a:extLst>
            <a:ext uri="{FF2B5EF4-FFF2-40B4-BE49-F238E27FC236}">
              <a16:creationId xmlns:a16="http://schemas.microsoft.com/office/drawing/2014/main" id="{2D703580-68D0-467A-BAA7-16441922002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78877</xdr:colOff>
      <xdr:row>17</xdr:row>
      <xdr:rowOff>91802</xdr:rowOff>
    </xdr:from>
    <xdr:to>
      <xdr:col>17</xdr:col>
      <xdr:colOff>506041</xdr:colOff>
      <xdr:row>43</xdr:row>
      <xdr:rowOff>10610</xdr:rowOff>
    </xdr:to>
    <xdr:graphicFrame macro="">
      <xdr:nvGraphicFramePr>
        <xdr:cNvPr id="5" name="Chart 4">
          <a:extLst>
            <a:ext uri="{FF2B5EF4-FFF2-40B4-BE49-F238E27FC236}">
              <a16:creationId xmlns:a16="http://schemas.microsoft.com/office/drawing/2014/main" id="{469EC0D1-5E1A-4C3A-8BB5-024325A11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0.00744</cdr:x>
      <cdr:y>0.77007</cdr:y>
    </cdr:from>
    <cdr:to>
      <cdr:x>0.98363</cdr:x>
      <cdr:y>0.93976</cdr:y>
    </cdr:to>
    <cdr:sp macro="" textlink="">
      <cdr:nvSpPr>
        <cdr:cNvPr id="2" name="TextBox 1"/>
        <cdr:cNvSpPr txBox="1"/>
      </cdr:nvSpPr>
      <cdr:spPr>
        <a:xfrm xmlns:a="http://schemas.openxmlformats.org/drawingml/2006/main">
          <a:off x="63500" y="3149600"/>
          <a:ext cx="8331200" cy="5588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200"/>
            <a:t>Source:  Author's calculations based on tax credit data from the Internal Reenue Service, Statistics of Income; Ways and Means 2004 Green Book; and the Joint Committee</a:t>
          </a:r>
          <a:r>
            <a:rPr lang="en-US" sz="1200" baseline="0"/>
            <a:t> on Taxation.</a:t>
          </a:r>
          <a:endParaRPr lang="en-US" sz="1200"/>
        </a:p>
      </cdr:txBody>
    </cdr:sp>
  </cdr:relSizeAnchor>
</c:userShapes>
</file>

<file path=xl/drawings/drawing17.xml><?xml version="1.0" encoding="utf-8"?>
<c:userShapes xmlns:c="http://schemas.openxmlformats.org/drawingml/2006/chart">
  <cdr:relSizeAnchor xmlns:cdr="http://schemas.openxmlformats.org/drawingml/2006/chartDrawing">
    <cdr:from>
      <cdr:x>0.84775</cdr:x>
      <cdr:y>0.3251</cdr:y>
    </cdr:from>
    <cdr:to>
      <cdr:x>1</cdr:x>
      <cdr:y>0.4493</cdr:y>
    </cdr:to>
    <cdr:sp macro="" textlink="">
      <cdr:nvSpPr>
        <cdr:cNvPr id="10" name="TextBox 9"/>
        <cdr:cNvSpPr txBox="1"/>
      </cdr:nvSpPr>
      <cdr:spPr>
        <a:xfrm xmlns:a="http://schemas.openxmlformats.org/drawingml/2006/main">
          <a:off x="5977798" y="1541981"/>
          <a:ext cx="1073571" cy="58910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rgbClr val="702F73"/>
              </a:solidFill>
              <a:latin typeface="Lato Regular"/>
              <a:cs typeface="Lato Regular"/>
            </a:rPr>
            <a:t>Operation</a:t>
          </a:r>
          <a:r>
            <a:rPr lang="en-US" sz="1100" b="1" baseline="0">
              <a:solidFill>
                <a:srgbClr val="702F73"/>
              </a:solidFill>
              <a:latin typeface="Lato Regular"/>
              <a:cs typeface="Lato Regular"/>
            </a:rPr>
            <a:t>al Demand</a:t>
          </a:r>
          <a:endParaRPr lang="en-US" sz="1100" b="1">
            <a:solidFill>
              <a:srgbClr val="702F73"/>
            </a:solidFill>
            <a:latin typeface="Lato Regular"/>
            <a:cs typeface="Lato Regular"/>
          </a:endParaRPr>
        </a:p>
      </cdr:txBody>
    </cdr:sp>
  </cdr:relSizeAnchor>
  <cdr:relSizeAnchor xmlns:cdr="http://schemas.openxmlformats.org/drawingml/2006/chartDrawing">
    <cdr:from>
      <cdr:x>0</cdr:x>
      <cdr:y>0.00857</cdr:y>
    </cdr:from>
    <cdr:to>
      <cdr:x>1</cdr:x>
      <cdr:y>0.08468</cdr:y>
    </cdr:to>
    <cdr:grpSp>
      <cdr:nvGrpSpPr>
        <cdr:cNvPr id="11" name="Group 10">
          <a:extLst xmlns:a="http://schemas.openxmlformats.org/drawingml/2006/main">
            <a:ext uri="{FF2B5EF4-FFF2-40B4-BE49-F238E27FC236}">
              <a16:creationId xmlns:a16="http://schemas.microsoft.com/office/drawing/2014/main" id="{F3B5BFD8-3936-A565-E543-0D9B2E09BBB5}"/>
            </a:ext>
          </a:extLst>
        </cdr:cNvPr>
        <cdr:cNvGrpSpPr/>
      </cdr:nvGrpSpPr>
      <cdr:grpSpPr>
        <a:xfrm xmlns:a="http://schemas.openxmlformats.org/drawingml/2006/main">
          <a:off x="0" y="40993"/>
          <a:ext cx="7060647" cy="364062"/>
          <a:chOff x="0" y="0"/>
          <a:chExt cx="13484606" cy="354266"/>
        </a:xfrm>
      </cdr:grpSpPr>
      <cdr:sp macro="" textlink="">
        <cdr:nvSpPr>
          <cdr:cNvPr id="12" name="TextBox 11"/>
          <cdr:cNvSpPr txBox="1"/>
        </cdr:nvSpPr>
        <cdr:spPr>
          <a:xfrm xmlns:a="http://schemas.openxmlformats.org/drawingml/2006/main">
            <a:off x="0" y="0"/>
            <a:ext cx="13484606" cy="35426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600" b="0" i="0" u="none" strike="noStrike" baseline="0">
                <a:solidFill>
                  <a:srgbClr val="000000"/>
                </a:solidFill>
                <a:latin typeface="Lato Regular"/>
                <a:ea typeface="Avenir Medium"/>
                <a:cs typeface="Lato Regular"/>
              </a:rPr>
              <a:t>Annual Operational Demand and Annual Renewable Energy Generation for the Forecast Period</a:t>
            </a:r>
          </a:p>
        </cdr:txBody>
      </cdr:sp>
    </cdr:grpSp>
  </cdr:relSizeAnchor>
  <cdr:relSizeAnchor xmlns:cdr="http://schemas.openxmlformats.org/drawingml/2006/chartDrawing">
    <cdr:from>
      <cdr:x>0.84663</cdr:x>
      <cdr:y>0.14304</cdr:y>
    </cdr:from>
    <cdr:to>
      <cdr:x>1</cdr:x>
      <cdr:y>0.25924</cdr:y>
    </cdr:to>
    <cdr:sp macro="" textlink="">
      <cdr:nvSpPr>
        <cdr:cNvPr id="2" name="TextBox 1">
          <a:extLst xmlns:a="http://schemas.openxmlformats.org/drawingml/2006/main">
            <a:ext uri="{FF2B5EF4-FFF2-40B4-BE49-F238E27FC236}">
              <a16:creationId xmlns:a16="http://schemas.microsoft.com/office/drawing/2014/main" id="{98BDFF62-E6A2-C91A-EA86-2772C9F05FA9}"/>
            </a:ext>
          </a:extLst>
        </cdr:cNvPr>
        <cdr:cNvSpPr txBox="1"/>
      </cdr:nvSpPr>
      <cdr:spPr>
        <a:xfrm xmlns:a="http://schemas.openxmlformats.org/drawingml/2006/main">
          <a:off x="5969900" y="678479"/>
          <a:ext cx="1081469" cy="55115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rgbClr val="34B9B3"/>
              </a:solidFill>
              <a:latin typeface="Lato Regular"/>
              <a:cs typeface="Lato Regular"/>
            </a:rPr>
            <a:t>Renewable</a:t>
          </a:r>
          <a:r>
            <a:rPr lang="en-US" sz="1100" b="1" baseline="0">
              <a:solidFill>
                <a:srgbClr val="34B9B3"/>
              </a:solidFill>
              <a:latin typeface="Lato Regular"/>
              <a:cs typeface="Lato Regular"/>
            </a:rPr>
            <a:t> Generation</a:t>
          </a:r>
          <a:endParaRPr lang="en-US" sz="1100" b="1">
            <a:solidFill>
              <a:srgbClr val="34B9B3"/>
            </a:solidFill>
            <a:latin typeface="Lato Regular"/>
            <a:cs typeface="Lato Regular"/>
          </a:endParaRPr>
        </a:p>
      </cdr:txBody>
    </cdr:sp>
  </cdr:relSizeAnchor>
  <cdr:relSizeAnchor xmlns:cdr="http://schemas.openxmlformats.org/drawingml/2006/chartDrawing">
    <cdr:from>
      <cdr:x>0.09514</cdr:x>
      <cdr:y>0.1433</cdr:y>
    </cdr:from>
    <cdr:to>
      <cdr:x>0.1922</cdr:x>
      <cdr:y>0.88642</cdr:y>
    </cdr:to>
    <cdr:sp macro="" textlink="">
      <cdr:nvSpPr>
        <cdr:cNvPr id="3" name="Rectangle 2">
          <a:extLst xmlns:a="http://schemas.openxmlformats.org/drawingml/2006/main">
            <a:ext uri="{FF2B5EF4-FFF2-40B4-BE49-F238E27FC236}">
              <a16:creationId xmlns:a16="http://schemas.microsoft.com/office/drawing/2014/main" id="{06D123E2-3020-468F-3304-36819D5F76B3}"/>
            </a:ext>
          </a:extLst>
        </cdr:cNvPr>
        <cdr:cNvSpPr/>
      </cdr:nvSpPr>
      <cdr:spPr>
        <a:xfrm xmlns:a="http://schemas.openxmlformats.org/drawingml/2006/main">
          <a:off x="669022" y="671926"/>
          <a:ext cx="682520" cy="3484453"/>
        </a:xfrm>
        <a:prstGeom xmlns:a="http://schemas.openxmlformats.org/drawingml/2006/main" prst="rect">
          <a:avLst/>
        </a:prstGeom>
        <a:solidFill xmlns:a="http://schemas.openxmlformats.org/drawingml/2006/main">
          <a:srgbClr val="D9D9D9">
            <a:alpha val="25098"/>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0.09068</cdr:x>
      <cdr:y>0.16424</cdr:y>
    </cdr:from>
    <cdr:to>
      <cdr:x>0.19996</cdr:x>
      <cdr:y>0.21987</cdr:y>
    </cdr:to>
    <cdr:sp macro="" textlink="">
      <cdr:nvSpPr>
        <cdr:cNvPr id="4" name="TextBox 1">
          <a:extLst xmlns:a="http://schemas.openxmlformats.org/drawingml/2006/main">
            <a:ext uri="{FF2B5EF4-FFF2-40B4-BE49-F238E27FC236}">
              <a16:creationId xmlns:a16="http://schemas.microsoft.com/office/drawing/2014/main" id="{11868501-E465-87A9-40E7-89CE934CE4C3}"/>
            </a:ext>
          </a:extLst>
        </cdr:cNvPr>
        <cdr:cNvSpPr txBox="1"/>
      </cdr:nvSpPr>
      <cdr:spPr>
        <a:xfrm xmlns:a="http://schemas.openxmlformats.org/drawingml/2006/main">
          <a:off x="637922" y="770426"/>
          <a:ext cx="768734" cy="26094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50" b="1">
              <a:solidFill>
                <a:sysClr val="windowText" lastClr="000000"/>
              </a:solidFill>
              <a:latin typeface="Lato Regular"/>
              <a:cs typeface="Lato Regular"/>
            </a:rPr>
            <a:t>Historical</a:t>
          </a:r>
        </a:p>
      </cdr:txBody>
    </cdr:sp>
  </cdr:relSizeAnchor>
  <cdr:relSizeAnchor xmlns:cdr="http://schemas.openxmlformats.org/drawingml/2006/chartDrawing">
    <cdr:from>
      <cdr:x>0.19185</cdr:x>
      <cdr:y>0.1419</cdr:y>
    </cdr:from>
    <cdr:to>
      <cdr:x>0.19185</cdr:x>
      <cdr:y>0.88571</cdr:y>
    </cdr:to>
    <cdr:cxnSp macro="">
      <cdr:nvCxnSpPr>
        <cdr:cNvPr id="6" name="Straight Connector 5">
          <a:extLst xmlns:a="http://schemas.openxmlformats.org/drawingml/2006/main">
            <a:ext uri="{FF2B5EF4-FFF2-40B4-BE49-F238E27FC236}">
              <a16:creationId xmlns:a16="http://schemas.microsoft.com/office/drawing/2014/main" id="{C70ABFB9-796C-3597-6DE5-8A3BBC0E8886}"/>
            </a:ext>
          </a:extLst>
        </cdr:cNvPr>
        <cdr:cNvCxnSpPr/>
      </cdr:nvCxnSpPr>
      <cdr:spPr>
        <a:xfrm xmlns:a="http://schemas.openxmlformats.org/drawingml/2006/main">
          <a:off x="1349593" y="665605"/>
          <a:ext cx="0" cy="3489064"/>
        </a:xfrm>
        <a:prstGeom xmlns:a="http://schemas.openxmlformats.org/drawingml/2006/main" prst="line">
          <a:avLst/>
        </a:prstGeom>
        <a:ln xmlns:a="http://schemas.openxmlformats.org/drawingml/2006/main" w="19050"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2.xml><?xml version="1.0" encoding="utf-8"?>
<c:userShapes xmlns:c="http://schemas.openxmlformats.org/drawingml/2006/chart">
  <cdr:relSizeAnchor xmlns:cdr="http://schemas.openxmlformats.org/drawingml/2006/chartDrawing">
    <cdr:from>
      <cdr:x>0.00744</cdr:x>
      <cdr:y>0.77007</cdr:y>
    </cdr:from>
    <cdr:to>
      <cdr:x>0.98363</cdr:x>
      <cdr:y>0.93976</cdr:y>
    </cdr:to>
    <cdr:sp macro="" textlink="">
      <cdr:nvSpPr>
        <cdr:cNvPr id="2" name="TextBox 1"/>
        <cdr:cNvSpPr txBox="1"/>
      </cdr:nvSpPr>
      <cdr:spPr>
        <a:xfrm xmlns:a="http://schemas.openxmlformats.org/drawingml/2006/main">
          <a:off x="63500" y="3149600"/>
          <a:ext cx="8331200" cy="5588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200"/>
            <a:t>Source:  Author's calculations based on tax credit data from the Internal Reenue Service, Statistics of Income; Ways and Means 2004 Green Book; and the Joint Committee</a:t>
          </a:r>
          <a:r>
            <a:rPr lang="en-US" sz="1200" baseline="0"/>
            <a:t> on Taxation.</a:t>
          </a:r>
          <a:endParaRPr lang="en-US" sz="1200"/>
        </a:p>
      </cdr:txBody>
    </cdr:sp>
  </cdr:relSizeAnchor>
</c:userShapes>
</file>

<file path=xl/drawings/drawing3.xml><?xml version="1.0" encoding="utf-8"?>
<c:userShapes xmlns:c="http://schemas.openxmlformats.org/drawingml/2006/chart">
  <cdr:relSizeAnchor xmlns:cdr="http://schemas.openxmlformats.org/drawingml/2006/chartDrawing">
    <cdr:from>
      <cdr:x>0.88551</cdr:x>
      <cdr:y>0.3263</cdr:y>
    </cdr:from>
    <cdr:to>
      <cdr:x>1</cdr:x>
      <cdr:y>0.42996</cdr:y>
    </cdr:to>
    <cdr:sp macro="" textlink="">
      <cdr:nvSpPr>
        <cdr:cNvPr id="9" name="TextBox 8"/>
        <cdr:cNvSpPr txBox="1"/>
      </cdr:nvSpPr>
      <cdr:spPr>
        <a:xfrm xmlns:a="http://schemas.openxmlformats.org/drawingml/2006/main">
          <a:off x="6200322" y="1553116"/>
          <a:ext cx="801678" cy="49339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rgbClr val="FDD26E"/>
              </a:solidFill>
              <a:latin typeface="Lato Regular"/>
              <a:cs typeface="Lato Regular"/>
            </a:rPr>
            <a:t>Solar</a:t>
          </a:r>
        </a:p>
      </cdr:txBody>
    </cdr:sp>
  </cdr:relSizeAnchor>
  <cdr:relSizeAnchor xmlns:cdr="http://schemas.openxmlformats.org/drawingml/2006/chartDrawing">
    <cdr:from>
      <cdr:x>0</cdr:x>
      <cdr:y>0.00857</cdr:y>
    </cdr:from>
    <cdr:to>
      <cdr:x>1</cdr:x>
      <cdr:y>0.08468</cdr:y>
    </cdr:to>
    <cdr:grpSp>
      <cdr:nvGrpSpPr>
        <cdr:cNvPr id="11" name="Group 10">
          <a:extLst xmlns:a="http://schemas.openxmlformats.org/drawingml/2006/main">
            <a:ext uri="{FF2B5EF4-FFF2-40B4-BE49-F238E27FC236}">
              <a16:creationId xmlns:a16="http://schemas.microsoft.com/office/drawing/2014/main" id="{F3B5BFD8-3936-A565-E543-0D9B2E09BBB5}"/>
            </a:ext>
          </a:extLst>
        </cdr:cNvPr>
        <cdr:cNvGrpSpPr/>
      </cdr:nvGrpSpPr>
      <cdr:grpSpPr>
        <a:xfrm xmlns:a="http://schemas.openxmlformats.org/drawingml/2006/main">
          <a:off x="0" y="40463"/>
          <a:ext cx="7002688" cy="359347"/>
          <a:chOff x="0" y="0"/>
          <a:chExt cx="13484606" cy="354266"/>
        </a:xfrm>
      </cdr:grpSpPr>
      <cdr:sp macro="" textlink="">
        <cdr:nvSpPr>
          <cdr:cNvPr id="12" name="TextBox 11"/>
          <cdr:cNvSpPr txBox="1"/>
        </cdr:nvSpPr>
        <cdr:spPr>
          <a:xfrm xmlns:a="http://schemas.openxmlformats.org/drawingml/2006/main">
            <a:off x="0" y="0"/>
            <a:ext cx="13484606" cy="35426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600" b="0" i="0" u="none" strike="noStrike" baseline="0">
                <a:solidFill>
                  <a:srgbClr val="000000"/>
                </a:solidFill>
                <a:latin typeface="Lato Regular"/>
                <a:ea typeface="Avenir Medium"/>
                <a:cs typeface="Lato Regular"/>
              </a:rPr>
              <a:t>Installed Renewable Capacities For The Forecast Period</a:t>
            </a:r>
          </a:p>
        </cdr:txBody>
      </cdr:sp>
    </cdr:grpSp>
  </cdr:relSizeAnchor>
  <cdr:relSizeAnchor xmlns:cdr="http://schemas.openxmlformats.org/drawingml/2006/chartDrawing">
    <cdr:from>
      <cdr:x>0.09551</cdr:x>
      <cdr:y>0.12235</cdr:y>
    </cdr:from>
    <cdr:to>
      <cdr:x>0.2139</cdr:x>
      <cdr:y>0.88608</cdr:y>
    </cdr:to>
    <cdr:sp macro="" textlink="">
      <cdr:nvSpPr>
        <cdr:cNvPr id="3" name="Rectangle 2">
          <a:extLst xmlns:a="http://schemas.openxmlformats.org/drawingml/2006/main">
            <a:ext uri="{FF2B5EF4-FFF2-40B4-BE49-F238E27FC236}">
              <a16:creationId xmlns:a16="http://schemas.microsoft.com/office/drawing/2014/main" id="{C30A426E-1CCA-5ABB-5B94-D86BCD1FA3AF}"/>
            </a:ext>
          </a:extLst>
        </cdr:cNvPr>
        <cdr:cNvSpPr/>
      </cdr:nvSpPr>
      <cdr:spPr>
        <a:xfrm xmlns:a="http://schemas.openxmlformats.org/drawingml/2006/main">
          <a:off x="667777" y="584879"/>
          <a:ext cx="827640" cy="3651108"/>
        </a:xfrm>
        <a:prstGeom xmlns:a="http://schemas.openxmlformats.org/drawingml/2006/main" prst="rect">
          <a:avLst/>
        </a:prstGeom>
        <a:solidFill xmlns:a="http://schemas.openxmlformats.org/drawingml/2006/main">
          <a:srgbClr val="D9D9D9">
            <a:alpha val="25098"/>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0.10131</cdr:x>
      <cdr:y>0.15018</cdr:y>
    </cdr:from>
    <cdr:to>
      <cdr:x>0.21079</cdr:x>
      <cdr:y>0.20669</cdr:y>
    </cdr:to>
    <cdr:sp macro="" textlink="">
      <cdr:nvSpPr>
        <cdr:cNvPr id="4" name="TextBox 1">
          <a:extLst xmlns:a="http://schemas.openxmlformats.org/drawingml/2006/main">
            <a:ext uri="{FF2B5EF4-FFF2-40B4-BE49-F238E27FC236}">
              <a16:creationId xmlns:a16="http://schemas.microsoft.com/office/drawing/2014/main" id="{D3D5CC39-AEB8-A499-4519-217CED3B83E8}"/>
            </a:ext>
          </a:extLst>
        </cdr:cNvPr>
        <cdr:cNvSpPr txBox="1"/>
      </cdr:nvSpPr>
      <cdr:spPr>
        <a:xfrm xmlns:a="http://schemas.openxmlformats.org/drawingml/2006/main">
          <a:off x="707653" y="707644"/>
          <a:ext cx="764721" cy="2662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50" b="1">
              <a:solidFill>
                <a:sysClr val="windowText" lastClr="000000"/>
              </a:solidFill>
              <a:latin typeface="Lato Regular"/>
              <a:cs typeface="Lato Regular"/>
            </a:rPr>
            <a:t>Historical</a:t>
          </a:r>
        </a:p>
      </cdr:txBody>
    </cdr:sp>
  </cdr:relSizeAnchor>
  <cdr:relSizeAnchor xmlns:cdr="http://schemas.openxmlformats.org/drawingml/2006/chartDrawing">
    <cdr:from>
      <cdr:x>0.88551</cdr:x>
      <cdr:y>0.61912</cdr:y>
    </cdr:from>
    <cdr:to>
      <cdr:x>1</cdr:x>
      <cdr:y>0.72278</cdr:y>
    </cdr:to>
    <cdr:sp macro="" textlink="">
      <cdr:nvSpPr>
        <cdr:cNvPr id="5" name="TextBox 1">
          <a:extLst xmlns:a="http://schemas.openxmlformats.org/drawingml/2006/main">
            <a:ext uri="{FF2B5EF4-FFF2-40B4-BE49-F238E27FC236}">
              <a16:creationId xmlns:a16="http://schemas.microsoft.com/office/drawing/2014/main" id="{88A0D698-EDD3-B430-D707-60B9EC11EA7B}"/>
            </a:ext>
          </a:extLst>
        </cdr:cNvPr>
        <cdr:cNvSpPr txBox="1"/>
      </cdr:nvSpPr>
      <cdr:spPr>
        <a:xfrm xmlns:a="http://schemas.openxmlformats.org/drawingml/2006/main">
          <a:off x="6221311" y="2982920"/>
          <a:ext cx="804392" cy="49943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rgbClr val="A1D978"/>
              </a:solidFill>
              <a:latin typeface="Lato Regular"/>
              <a:cs typeface="Lato Regular"/>
            </a:rPr>
            <a:t>Wind</a:t>
          </a:r>
        </a:p>
      </cdr:txBody>
    </cdr:sp>
  </cdr:relSizeAnchor>
  <cdr:relSizeAnchor xmlns:cdr="http://schemas.openxmlformats.org/drawingml/2006/chartDrawing">
    <cdr:from>
      <cdr:x>0.21495</cdr:x>
      <cdr:y>0.12174</cdr:y>
    </cdr:from>
    <cdr:to>
      <cdr:x>0.21495</cdr:x>
      <cdr:y>0.88634</cdr:y>
    </cdr:to>
    <cdr:cxnSp macro="">
      <cdr:nvCxnSpPr>
        <cdr:cNvPr id="6" name="Straight Connector 5">
          <a:extLst xmlns:a="http://schemas.openxmlformats.org/drawingml/2006/main">
            <a:ext uri="{FF2B5EF4-FFF2-40B4-BE49-F238E27FC236}">
              <a16:creationId xmlns:a16="http://schemas.microsoft.com/office/drawing/2014/main" id="{2F958C11-2C65-01CB-D3F6-CF89403E3E81}"/>
            </a:ext>
          </a:extLst>
        </cdr:cNvPr>
        <cdr:cNvCxnSpPr/>
      </cdr:nvCxnSpPr>
      <cdr:spPr>
        <a:xfrm xmlns:a="http://schemas.openxmlformats.org/drawingml/2006/main">
          <a:off x="1504582" y="580131"/>
          <a:ext cx="0" cy="3643577"/>
        </a:xfrm>
        <a:prstGeom xmlns:a="http://schemas.openxmlformats.org/drawingml/2006/main" prst="line">
          <a:avLst/>
        </a:prstGeom>
        <a:ln xmlns:a="http://schemas.openxmlformats.org/drawingml/2006/main" w="19050"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9</xdr:col>
      <xdr:colOff>123825</xdr:colOff>
      <xdr:row>9</xdr:row>
      <xdr:rowOff>0</xdr:rowOff>
    </xdr:from>
    <xdr:to>
      <xdr:col>20</xdr:col>
      <xdr:colOff>63501</xdr:colOff>
      <xdr:row>32</xdr:row>
      <xdr:rowOff>1</xdr:rowOff>
    </xdr:to>
    <xdr:graphicFrame macro="">
      <xdr:nvGraphicFramePr>
        <xdr:cNvPr id="2" name="Chart 1">
          <a:extLst>
            <a:ext uri="{FF2B5EF4-FFF2-40B4-BE49-F238E27FC236}">
              <a16:creationId xmlns:a16="http://schemas.microsoft.com/office/drawing/2014/main" id="{02EB1995-A1B0-48F4-B659-663785215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0.00857</cdr:y>
    </cdr:from>
    <cdr:to>
      <cdr:x>1</cdr:x>
      <cdr:y>0.08468</cdr:y>
    </cdr:to>
    <cdr:grpSp>
      <cdr:nvGrpSpPr>
        <cdr:cNvPr id="11" name="Group 10">
          <a:extLst xmlns:a="http://schemas.openxmlformats.org/drawingml/2006/main">
            <a:ext uri="{FF2B5EF4-FFF2-40B4-BE49-F238E27FC236}">
              <a16:creationId xmlns:a16="http://schemas.microsoft.com/office/drawing/2014/main" id="{F3B5BFD8-3936-A565-E543-0D9B2E09BBB5}"/>
            </a:ext>
          </a:extLst>
        </cdr:cNvPr>
        <cdr:cNvGrpSpPr/>
      </cdr:nvGrpSpPr>
      <cdr:grpSpPr>
        <a:xfrm xmlns:a="http://schemas.openxmlformats.org/drawingml/2006/main">
          <a:off x="0" y="36477"/>
          <a:ext cx="7064376" cy="323948"/>
          <a:chOff x="0" y="0"/>
          <a:chExt cx="13484606" cy="354266"/>
        </a:xfrm>
      </cdr:grpSpPr>
      <cdr:sp macro="" textlink="">
        <cdr:nvSpPr>
          <cdr:cNvPr id="12" name="TextBox 11"/>
          <cdr:cNvSpPr txBox="1"/>
        </cdr:nvSpPr>
        <cdr:spPr>
          <a:xfrm xmlns:a="http://schemas.openxmlformats.org/drawingml/2006/main">
            <a:off x="0" y="0"/>
            <a:ext cx="13484606" cy="35426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200" b="0" i="0" u="none" strike="noStrike" baseline="0">
                <a:solidFill>
                  <a:srgbClr val="000000"/>
                </a:solidFill>
                <a:latin typeface="Lato Regular"/>
                <a:ea typeface="Avenir Medium"/>
                <a:cs typeface="Lato Regular"/>
              </a:rPr>
              <a:t>Average Annual Capacity Factor For Solar, Wind Medium and Wind High Sites</a:t>
            </a:r>
          </a:p>
        </cdr:txBody>
      </cdr:sp>
    </cdr:grp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3</xdr:row>
      <xdr:rowOff>190500</xdr:rowOff>
    </xdr:from>
    <xdr:to>
      <xdr:col>0</xdr:col>
      <xdr:colOff>0</xdr:colOff>
      <xdr:row>40</xdr:row>
      <xdr:rowOff>38100</xdr:rowOff>
    </xdr:to>
    <xdr:graphicFrame macro="">
      <xdr:nvGraphicFramePr>
        <xdr:cNvPr id="2" name="Chart 1">
          <a:extLst>
            <a:ext uri="{FF2B5EF4-FFF2-40B4-BE49-F238E27FC236}">
              <a16:creationId xmlns:a16="http://schemas.microsoft.com/office/drawing/2014/main" id="{82C9D2A1-0176-4F30-ACFE-D75DC64055F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184149</xdr:colOff>
      <xdr:row>19</xdr:row>
      <xdr:rowOff>104775</xdr:rowOff>
    </xdr:from>
    <xdr:to>
      <xdr:col>16</xdr:col>
      <xdr:colOff>573078</xdr:colOff>
      <xdr:row>45</xdr:row>
      <xdr:rowOff>47626</xdr:rowOff>
    </xdr:to>
    <xdr:graphicFrame macro="">
      <xdr:nvGraphicFramePr>
        <xdr:cNvPr id="3" name="Chart 2">
          <a:extLst>
            <a:ext uri="{FF2B5EF4-FFF2-40B4-BE49-F238E27FC236}">
              <a16:creationId xmlns:a16="http://schemas.microsoft.com/office/drawing/2014/main" id="{A2CF0738-E5D8-4A09-8886-7A6658031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0.00744</cdr:x>
      <cdr:y>0.77007</cdr:y>
    </cdr:from>
    <cdr:to>
      <cdr:x>0.98363</cdr:x>
      <cdr:y>0.93976</cdr:y>
    </cdr:to>
    <cdr:sp macro="" textlink="">
      <cdr:nvSpPr>
        <cdr:cNvPr id="2" name="TextBox 1"/>
        <cdr:cNvSpPr txBox="1"/>
      </cdr:nvSpPr>
      <cdr:spPr>
        <a:xfrm xmlns:a="http://schemas.openxmlformats.org/drawingml/2006/main">
          <a:off x="63500" y="3149600"/>
          <a:ext cx="8331200" cy="5588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200"/>
            <a:t>Source:  Author's calculations based on tax credit data from the Internal Reenue Service, Statistics of Income; Ways and Means 2004 Green Book; and the Joint Committee</a:t>
          </a:r>
          <a:r>
            <a:rPr lang="en-US" sz="1200" baseline="0"/>
            <a:t> on Taxation.</a:t>
          </a:r>
          <a:endParaRPr lang="en-US" sz="1200"/>
        </a:p>
      </cdr:txBody>
    </cdr:sp>
  </cdr:relSizeAnchor>
</c:userShapes>
</file>

<file path=xl/drawings/drawing8.xml><?xml version="1.0" encoding="utf-8"?>
<c:userShapes xmlns:c="http://schemas.openxmlformats.org/drawingml/2006/chart">
  <cdr:relSizeAnchor xmlns:cdr="http://schemas.openxmlformats.org/drawingml/2006/chartDrawing">
    <cdr:from>
      <cdr:x>0.88551</cdr:x>
      <cdr:y>0.3263</cdr:y>
    </cdr:from>
    <cdr:to>
      <cdr:x>1</cdr:x>
      <cdr:y>0.42996</cdr:y>
    </cdr:to>
    <cdr:sp macro="" textlink="">
      <cdr:nvSpPr>
        <cdr:cNvPr id="9" name="TextBox 8"/>
        <cdr:cNvSpPr txBox="1"/>
      </cdr:nvSpPr>
      <cdr:spPr>
        <a:xfrm xmlns:a="http://schemas.openxmlformats.org/drawingml/2006/main">
          <a:off x="6200322" y="1553116"/>
          <a:ext cx="801678" cy="49339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rgbClr val="FDD26E"/>
              </a:solidFill>
              <a:latin typeface="Lato Regular"/>
              <a:cs typeface="Lato Regular"/>
            </a:rPr>
            <a:t>Solar</a:t>
          </a:r>
        </a:p>
      </cdr:txBody>
    </cdr:sp>
  </cdr:relSizeAnchor>
  <cdr:relSizeAnchor xmlns:cdr="http://schemas.openxmlformats.org/drawingml/2006/chartDrawing">
    <cdr:from>
      <cdr:x>0</cdr:x>
      <cdr:y>0.00857</cdr:y>
    </cdr:from>
    <cdr:to>
      <cdr:x>1</cdr:x>
      <cdr:y>0.08468</cdr:y>
    </cdr:to>
    <cdr:grpSp>
      <cdr:nvGrpSpPr>
        <cdr:cNvPr id="11" name="Group 10">
          <a:extLst xmlns:a="http://schemas.openxmlformats.org/drawingml/2006/main">
            <a:ext uri="{FF2B5EF4-FFF2-40B4-BE49-F238E27FC236}">
              <a16:creationId xmlns:a16="http://schemas.microsoft.com/office/drawing/2014/main" id="{F3B5BFD8-3936-A565-E543-0D9B2E09BBB5}"/>
            </a:ext>
          </a:extLst>
        </cdr:cNvPr>
        <cdr:cNvGrpSpPr/>
      </cdr:nvGrpSpPr>
      <cdr:grpSpPr>
        <a:xfrm xmlns:a="http://schemas.openxmlformats.org/drawingml/2006/main">
          <a:off x="0" y="41248"/>
          <a:ext cx="7022411" cy="366323"/>
          <a:chOff x="0" y="0"/>
          <a:chExt cx="13484606" cy="354266"/>
        </a:xfrm>
      </cdr:grpSpPr>
      <cdr:sp macro="" textlink="">
        <cdr:nvSpPr>
          <cdr:cNvPr id="12" name="TextBox 11"/>
          <cdr:cNvSpPr txBox="1"/>
        </cdr:nvSpPr>
        <cdr:spPr>
          <a:xfrm xmlns:a="http://schemas.openxmlformats.org/drawingml/2006/main">
            <a:off x="0" y="0"/>
            <a:ext cx="13484606" cy="35426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600" b="0" i="0" u="none" strike="noStrike" baseline="0">
                <a:solidFill>
                  <a:srgbClr val="000000"/>
                </a:solidFill>
                <a:latin typeface="Lato Regular"/>
                <a:ea typeface="Avenir Medium"/>
                <a:cs typeface="Lato Regular"/>
              </a:rPr>
              <a:t>Annual Renewable Energy Generation For The Forecast Period</a:t>
            </a:r>
          </a:p>
        </cdr:txBody>
      </cdr:sp>
    </cdr:grpSp>
  </cdr:relSizeAnchor>
  <cdr:relSizeAnchor xmlns:cdr="http://schemas.openxmlformats.org/drawingml/2006/chartDrawing">
    <cdr:from>
      <cdr:x>0.09551</cdr:x>
      <cdr:y>0.12235</cdr:y>
    </cdr:from>
    <cdr:to>
      <cdr:x>0.2139</cdr:x>
      <cdr:y>0.88608</cdr:y>
    </cdr:to>
    <cdr:sp macro="" textlink="">
      <cdr:nvSpPr>
        <cdr:cNvPr id="3" name="Rectangle 2">
          <a:extLst xmlns:a="http://schemas.openxmlformats.org/drawingml/2006/main">
            <a:ext uri="{FF2B5EF4-FFF2-40B4-BE49-F238E27FC236}">
              <a16:creationId xmlns:a16="http://schemas.microsoft.com/office/drawing/2014/main" id="{C30A426E-1CCA-5ABB-5B94-D86BCD1FA3AF}"/>
            </a:ext>
          </a:extLst>
        </cdr:cNvPr>
        <cdr:cNvSpPr/>
      </cdr:nvSpPr>
      <cdr:spPr>
        <a:xfrm xmlns:a="http://schemas.openxmlformats.org/drawingml/2006/main">
          <a:off x="667777" y="584879"/>
          <a:ext cx="827640" cy="3651108"/>
        </a:xfrm>
        <a:prstGeom xmlns:a="http://schemas.openxmlformats.org/drawingml/2006/main" prst="rect">
          <a:avLst/>
        </a:prstGeom>
        <a:solidFill xmlns:a="http://schemas.openxmlformats.org/drawingml/2006/main">
          <a:srgbClr val="D9D9D9">
            <a:alpha val="25098"/>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0.10131</cdr:x>
      <cdr:y>0.15018</cdr:y>
    </cdr:from>
    <cdr:to>
      <cdr:x>0.21079</cdr:x>
      <cdr:y>0.20669</cdr:y>
    </cdr:to>
    <cdr:sp macro="" textlink="">
      <cdr:nvSpPr>
        <cdr:cNvPr id="4" name="TextBox 1">
          <a:extLst xmlns:a="http://schemas.openxmlformats.org/drawingml/2006/main">
            <a:ext uri="{FF2B5EF4-FFF2-40B4-BE49-F238E27FC236}">
              <a16:creationId xmlns:a16="http://schemas.microsoft.com/office/drawing/2014/main" id="{D3D5CC39-AEB8-A499-4519-217CED3B83E8}"/>
            </a:ext>
          </a:extLst>
        </cdr:cNvPr>
        <cdr:cNvSpPr txBox="1"/>
      </cdr:nvSpPr>
      <cdr:spPr>
        <a:xfrm xmlns:a="http://schemas.openxmlformats.org/drawingml/2006/main">
          <a:off x="707653" y="707644"/>
          <a:ext cx="764721" cy="2662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50" b="1">
              <a:solidFill>
                <a:sysClr val="windowText" lastClr="000000"/>
              </a:solidFill>
              <a:latin typeface="Lato Regular"/>
              <a:cs typeface="Lato Regular"/>
            </a:rPr>
            <a:t>Historical</a:t>
          </a:r>
        </a:p>
      </cdr:txBody>
    </cdr:sp>
  </cdr:relSizeAnchor>
  <cdr:relSizeAnchor xmlns:cdr="http://schemas.openxmlformats.org/drawingml/2006/chartDrawing">
    <cdr:from>
      <cdr:x>0.88551</cdr:x>
      <cdr:y>0.61912</cdr:y>
    </cdr:from>
    <cdr:to>
      <cdr:x>1</cdr:x>
      <cdr:y>0.72278</cdr:y>
    </cdr:to>
    <cdr:sp macro="" textlink="">
      <cdr:nvSpPr>
        <cdr:cNvPr id="5" name="TextBox 1">
          <a:extLst xmlns:a="http://schemas.openxmlformats.org/drawingml/2006/main">
            <a:ext uri="{FF2B5EF4-FFF2-40B4-BE49-F238E27FC236}">
              <a16:creationId xmlns:a16="http://schemas.microsoft.com/office/drawing/2014/main" id="{88A0D698-EDD3-B430-D707-60B9EC11EA7B}"/>
            </a:ext>
          </a:extLst>
        </cdr:cNvPr>
        <cdr:cNvSpPr txBox="1"/>
      </cdr:nvSpPr>
      <cdr:spPr>
        <a:xfrm xmlns:a="http://schemas.openxmlformats.org/drawingml/2006/main">
          <a:off x="6221311" y="2982920"/>
          <a:ext cx="804392" cy="49943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rgbClr val="A1D978"/>
              </a:solidFill>
              <a:latin typeface="Lato Regular"/>
              <a:cs typeface="Lato Regular"/>
            </a:rPr>
            <a:t>Wind</a:t>
          </a:r>
        </a:p>
      </cdr:txBody>
    </cdr:sp>
  </cdr:relSizeAnchor>
  <cdr:relSizeAnchor xmlns:cdr="http://schemas.openxmlformats.org/drawingml/2006/chartDrawing">
    <cdr:from>
      <cdr:x>0.21495</cdr:x>
      <cdr:y>0.12174</cdr:y>
    </cdr:from>
    <cdr:to>
      <cdr:x>0.21495</cdr:x>
      <cdr:y>0.88634</cdr:y>
    </cdr:to>
    <cdr:cxnSp macro="">
      <cdr:nvCxnSpPr>
        <cdr:cNvPr id="6" name="Straight Connector 5">
          <a:extLst xmlns:a="http://schemas.openxmlformats.org/drawingml/2006/main">
            <a:ext uri="{FF2B5EF4-FFF2-40B4-BE49-F238E27FC236}">
              <a16:creationId xmlns:a16="http://schemas.microsoft.com/office/drawing/2014/main" id="{2F958C11-2C65-01CB-D3F6-CF89403E3E81}"/>
            </a:ext>
          </a:extLst>
        </cdr:cNvPr>
        <cdr:cNvCxnSpPr/>
      </cdr:nvCxnSpPr>
      <cdr:spPr>
        <a:xfrm xmlns:a="http://schemas.openxmlformats.org/drawingml/2006/main">
          <a:off x="1504582" y="580131"/>
          <a:ext cx="0" cy="3643577"/>
        </a:xfrm>
        <a:prstGeom xmlns:a="http://schemas.openxmlformats.org/drawingml/2006/main" prst="line">
          <a:avLst/>
        </a:prstGeom>
        <a:ln xmlns:a="http://schemas.openxmlformats.org/drawingml/2006/main" w="19050"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3</xdr:row>
      <xdr:rowOff>190500</xdr:rowOff>
    </xdr:from>
    <xdr:to>
      <xdr:col>0</xdr:col>
      <xdr:colOff>0</xdr:colOff>
      <xdr:row>40</xdr:row>
      <xdr:rowOff>38100</xdr:rowOff>
    </xdr:to>
    <xdr:graphicFrame macro="">
      <xdr:nvGraphicFramePr>
        <xdr:cNvPr id="2" name="Chart 1">
          <a:extLst>
            <a:ext uri="{FF2B5EF4-FFF2-40B4-BE49-F238E27FC236}">
              <a16:creationId xmlns:a16="http://schemas.microsoft.com/office/drawing/2014/main" id="{B5060166-3E53-4713-B70B-9903300E4F0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1417750</xdr:colOff>
      <xdr:row>17</xdr:row>
      <xdr:rowOff>148442</xdr:rowOff>
    </xdr:from>
    <xdr:to>
      <xdr:col>20</xdr:col>
      <xdr:colOff>86592</xdr:colOff>
      <xdr:row>45</xdr:row>
      <xdr:rowOff>2</xdr:rowOff>
    </xdr:to>
    <xdr:graphicFrame macro="">
      <xdr:nvGraphicFramePr>
        <xdr:cNvPr id="3" name="Chart 2">
          <a:extLst>
            <a:ext uri="{FF2B5EF4-FFF2-40B4-BE49-F238E27FC236}">
              <a16:creationId xmlns:a16="http://schemas.microsoft.com/office/drawing/2014/main" id="{1BE289C5-352A-4D6B-B2B1-F2498D07F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7F84-2D4D-4965-A6DA-31A7EA4E31CF}">
  <dimension ref="B2:H47"/>
  <sheetViews>
    <sheetView tabSelected="1" zoomScale="85" workbookViewId="0">
      <selection activeCell="B2" sqref="B2"/>
    </sheetView>
  </sheetViews>
  <sheetFormatPr defaultColWidth="10.3828125" defaultRowHeight="14.15" x14ac:dyDescent="0.35"/>
  <cols>
    <col min="1" max="1" width="3.53515625" style="1" customWidth="1"/>
    <col min="2" max="16384" width="10.3828125" style="1"/>
  </cols>
  <sheetData>
    <row r="2" spans="2:8" x14ac:dyDescent="0.35">
      <c r="B2" s="4" t="s">
        <v>27</v>
      </c>
    </row>
    <row r="4" spans="2:8" s="2" customFormat="1" x14ac:dyDescent="0.35">
      <c r="B4" s="1" t="s">
        <v>28</v>
      </c>
    </row>
    <row r="6" spans="2:8" x14ac:dyDescent="0.35">
      <c r="B6" s="1" t="s">
        <v>29</v>
      </c>
    </row>
    <row r="8" spans="2:8" x14ac:dyDescent="0.35">
      <c r="B8" s="1" t="s">
        <v>30</v>
      </c>
    </row>
    <row r="10" spans="2:8" x14ac:dyDescent="0.35">
      <c r="B10" s="1" t="s">
        <v>65</v>
      </c>
    </row>
    <row r="12" spans="2:8" x14ac:dyDescent="0.35">
      <c r="C12" s="1" t="s">
        <v>33</v>
      </c>
    </row>
    <row r="13" spans="2:8" x14ac:dyDescent="0.35">
      <c r="B13" s="4" t="s">
        <v>32</v>
      </c>
      <c r="C13" s="4" t="s">
        <v>0</v>
      </c>
      <c r="D13" s="4" t="s">
        <v>31</v>
      </c>
    </row>
    <row r="14" spans="2:8" x14ac:dyDescent="0.35">
      <c r="B14" s="1" t="s">
        <v>62</v>
      </c>
      <c r="C14" s="10">
        <v>2.141</v>
      </c>
      <c r="D14" s="10">
        <v>0.378</v>
      </c>
    </row>
    <row r="15" spans="2:8" x14ac:dyDescent="0.35">
      <c r="B15" s="1" t="s">
        <v>61</v>
      </c>
      <c r="C15" s="10">
        <v>2.141</v>
      </c>
      <c r="D15" s="10">
        <v>0.378</v>
      </c>
    </row>
    <row r="16" spans="2:8" x14ac:dyDescent="0.35">
      <c r="B16" s="1" t="s">
        <v>60</v>
      </c>
      <c r="C16" s="10">
        <v>2.141</v>
      </c>
      <c r="D16" s="10">
        <v>0.41099999999999998</v>
      </c>
      <c r="F16" s="1" t="s">
        <v>66</v>
      </c>
      <c r="G16" s="1">
        <v>200.982</v>
      </c>
      <c r="H16" s="1">
        <f>G16/10^3</f>
        <v>0.20098199999999999</v>
      </c>
    </row>
    <row r="17" spans="2:8" x14ac:dyDescent="0.35">
      <c r="B17" s="1" t="s">
        <v>59</v>
      </c>
      <c r="C17" s="10">
        <v>2.351</v>
      </c>
      <c r="D17" s="10">
        <v>0.48799999999999999</v>
      </c>
      <c r="F17" s="1" t="s">
        <v>67</v>
      </c>
      <c r="G17" s="1">
        <v>137.011</v>
      </c>
      <c r="H17" s="1">
        <f>G17/10^3</f>
        <v>0.13701099999999999</v>
      </c>
    </row>
    <row r="18" spans="2:8" x14ac:dyDescent="0.35">
      <c r="B18" s="1" t="s">
        <v>58</v>
      </c>
      <c r="C18" s="10">
        <v>2.3479999999999999</v>
      </c>
      <c r="D18" s="10">
        <v>0.66100000000000003</v>
      </c>
    </row>
    <row r="19" spans="2:8" x14ac:dyDescent="0.35">
      <c r="B19" s="1" t="s">
        <v>57</v>
      </c>
      <c r="C19" s="10">
        <f>C20-SUM(H16:H17)</f>
        <v>2.2524540000000002</v>
      </c>
      <c r="D19" s="11">
        <v>0.60912580000000005</v>
      </c>
      <c r="E19" s="1">
        <f>D40/D19</f>
        <v>8.8564187911593972</v>
      </c>
      <c r="F19" s="1">
        <f>SUM(C46:D46)/SUM(C19:D19)</f>
        <v>3.7455250172125201</v>
      </c>
    </row>
    <row r="20" spans="2:8" x14ac:dyDescent="0.35">
      <c r="B20" s="1" t="s">
        <v>1</v>
      </c>
      <c r="C20" s="10">
        <v>2.5904470000000002</v>
      </c>
      <c r="D20" s="10">
        <v>0.60912300000000008</v>
      </c>
    </row>
    <row r="21" spans="2:8" x14ac:dyDescent="0.35">
      <c r="B21" s="1" t="s">
        <v>2</v>
      </c>
      <c r="C21" s="10">
        <v>2.7306399999999997</v>
      </c>
      <c r="D21" s="10">
        <v>0.60912300000000008</v>
      </c>
    </row>
    <row r="22" spans="2:8" x14ac:dyDescent="0.35">
      <c r="B22" s="1" t="s">
        <v>3</v>
      </c>
      <c r="C22" s="10">
        <v>2.8022414562599995</v>
      </c>
      <c r="D22" s="10">
        <v>0.88888300000000009</v>
      </c>
    </row>
    <row r="23" spans="2:8" x14ac:dyDescent="0.35">
      <c r="B23" s="1" t="s">
        <v>4</v>
      </c>
      <c r="C23" s="10">
        <v>3.0072915060899996</v>
      </c>
      <c r="D23" s="10">
        <v>0.88888300000000009</v>
      </c>
    </row>
    <row r="24" spans="2:8" x14ac:dyDescent="0.35">
      <c r="B24" s="1" t="s">
        <v>5</v>
      </c>
      <c r="C24" s="10">
        <v>3.1604792482200001</v>
      </c>
      <c r="D24" s="10">
        <v>0.88888300000000009</v>
      </c>
    </row>
    <row r="25" spans="2:8" x14ac:dyDescent="0.35">
      <c r="B25" s="1" t="s">
        <v>6</v>
      </c>
      <c r="C25" s="10">
        <v>4.1269735784400003</v>
      </c>
      <c r="D25" s="10">
        <v>0.88888300000000009</v>
      </c>
    </row>
    <row r="26" spans="2:8" x14ac:dyDescent="0.35">
      <c r="B26" s="1" t="s">
        <v>7</v>
      </c>
      <c r="C26" s="10">
        <v>4.1022248923000006</v>
      </c>
      <c r="D26" s="10">
        <v>1.40457128684</v>
      </c>
    </row>
    <row r="27" spans="2:8" x14ac:dyDescent="0.35">
      <c r="B27" s="1" t="s">
        <v>8</v>
      </c>
      <c r="C27" s="10">
        <v>4.1022248971800002</v>
      </c>
      <c r="D27" s="10">
        <v>1.3984432868399999</v>
      </c>
    </row>
    <row r="28" spans="2:8" x14ac:dyDescent="0.35">
      <c r="B28" s="1" t="s">
        <v>9</v>
      </c>
      <c r="C28" s="10">
        <v>4.3442018991800007</v>
      </c>
      <c r="D28" s="10">
        <v>1.3984432868399999</v>
      </c>
    </row>
    <row r="29" spans="2:8" x14ac:dyDescent="0.35">
      <c r="B29" s="1" t="s">
        <v>10</v>
      </c>
      <c r="C29" s="10">
        <v>4.4896676022099999</v>
      </c>
      <c r="D29" s="10">
        <v>1.3984432868399999</v>
      </c>
    </row>
    <row r="30" spans="2:8" x14ac:dyDescent="0.35">
      <c r="B30" s="1" t="s">
        <v>11</v>
      </c>
      <c r="C30" s="10">
        <v>4.5339059889400009</v>
      </c>
      <c r="D30" s="10">
        <v>1.3984432868399999</v>
      </c>
    </row>
    <row r="31" spans="2:8" x14ac:dyDescent="0.35">
      <c r="B31" s="1" t="s">
        <v>12</v>
      </c>
      <c r="C31" s="10">
        <v>4.3867872396500003</v>
      </c>
      <c r="D31" s="10">
        <v>1.3984432868399999</v>
      </c>
    </row>
    <row r="32" spans="2:8" x14ac:dyDescent="0.35">
      <c r="B32" s="1" t="s">
        <v>13</v>
      </c>
      <c r="C32" s="10">
        <v>4.2023072396500014</v>
      </c>
      <c r="D32" s="10">
        <v>1.6133413411399999</v>
      </c>
    </row>
    <row r="33" spans="2:4" x14ac:dyDescent="0.35">
      <c r="B33" s="1" t="s">
        <v>14</v>
      </c>
      <c r="C33" s="10">
        <v>4.2023072396500014</v>
      </c>
      <c r="D33" s="10">
        <v>1.6133413411399999</v>
      </c>
    </row>
    <row r="34" spans="2:4" x14ac:dyDescent="0.35">
      <c r="B34" s="1" t="s">
        <v>15</v>
      </c>
      <c r="C34" s="10">
        <v>4.0433072410499999</v>
      </c>
      <c r="D34" s="10">
        <v>1.6133413411399999</v>
      </c>
    </row>
    <row r="35" spans="2:4" x14ac:dyDescent="0.35">
      <c r="B35" s="1" t="s">
        <v>16</v>
      </c>
      <c r="C35" s="10">
        <v>3.7166072421800003</v>
      </c>
      <c r="D35" s="10">
        <v>1.61334134214</v>
      </c>
    </row>
    <row r="36" spans="2:4" x14ac:dyDescent="0.35">
      <c r="B36" s="1" t="s">
        <v>17</v>
      </c>
      <c r="C36" s="10">
        <v>4.1863319219000008</v>
      </c>
      <c r="D36" s="10">
        <v>2.43783611975</v>
      </c>
    </row>
    <row r="37" spans="2:4" x14ac:dyDescent="0.35">
      <c r="B37" s="1" t="s">
        <v>18</v>
      </c>
      <c r="C37" s="10">
        <v>4.1863319219000008</v>
      </c>
      <c r="D37" s="10">
        <v>2.3638881197500003</v>
      </c>
    </row>
    <row r="38" spans="2:4" x14ac:dyDescent="0.35">
      <c r="B38" s="1" t="s">
        <v>19</v>
      </c>
      <c r="C38" s="10">
        <v>4.4774116392400005</v>
      </c>
      <c r="D38" s="10">
        <v>2.40097838805</v>
      </c>
    </row>
    <row r="39" spans="2:4" x14ac:dyDescent="0.35">
      <c r="B39" s="1" t="s">
        <v>20</v>
      </c>
      <c r="C39" s="10">
        <v>4.2903882476600002</v>
      </c>
      <c r="D39" s="10">
        <v>3.0058126461000003</v>
      </c>
    </row>
    <row r="40" spans="2:4" x14ac:dyDescent="0.35">
      <c r="B40" s="1" t="s">
        <v>21</v>
      </c>
      <c r="C40" s="10">
        <v>4.2903882476600002</v>
      </c>
      <c r="D40" s="10">
        <v>5.3946731813000008</v>
      </c>
    </row>
    <row r="41" spans="2:4" x14ac:dyDescent="0.35">
      <c r="B41" s="1" t="s">
        <v>22</v>
      </c>
      <c r="C41" s="10">
        <v>5.1946976104499996</v>
      </c>
      <c r="D41" s="10">
        <v>5.3760531812999997</v>
      </c>
    </row>
    <row r="42" spans="2:4" x14ac:dyDescent="0.35">
      <c r="B42" s="1" t="s">
        <v>23</v>
      </c>
      <c r="C42" s="10">
        <v>5.3115926823099988</v>
      </c>
      <c r="D42" s="10">
        <v>5.3760531812999997</v>
      </c>
    </row>
    <row r="43" spans="2:4" x14ac:dyDescent="0.35">
      <c r="B43" s="1" t="s">
        <v>24</v>
      </c>
      <c r="C43" s="10">
        <v>5.3115926823099988</v>
      </c>
      <c r="D43" s="10">
        <v>5.2968531813000013</v>
      </c>
    </row>
    <row r="44" spans="2:4" x14ac:dyDescent="0.35">
      <c r="B44" s="1" t="s">
        <v>25</v>
      </c>
      <c r="C44" s="10">
        <v>5.7079434737099994</v>
      </c>
      <c r="D44" s="10">
        <v>5.2968531813000013</v>
      </c>
    </row>
    <row r="45" spans="2:4" ht="15" customHeight="1" x14ac:dyDescent="0.35">
      <c r="B45" s="1" t="s">
        <v>26</v>
      </c>
      <c r="C45" s="10">
        <v>5.5122534737100004</v>
      </c>
      <c r="D45" s="10">
        <v>5.2018531813000006</v>
      </c>
    </row>
    <row r="46" spans="2:4" x14ac:dyDescent="0.35">
      <c r="B46" s="1" t="s">
        <v>54</v>
      </c>
      <c r="C46" s="10">
        <v>5.5122534737100004</v>
      </c>
      <c r="D46" s="10">
        <v>5.2058652559400009</v>
      </c>
    </row>
    <row r="47" spans="2:4" x14ac:dyDescent="0.35">
      <c r="B47" s="1" t="s">
        <v>55</v>
      </c>
      <c r="C47" s="10">
        <v>5.5122534737100004</v>
      </c>
      <c r="D47" s="10">
        <v>5.2058652559400009</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9E81A-D09D-48CE-8A88-7A6ABF256826}">
  <dimension ref="B2:Z37"/>
  <sheetViews>
    <sheetView zoomScaleNormal="100" workbookViewId="0">
      <selection activeCell="B5" sqref="B5"/>
    </sheetView>
  </sheetViews>
  <sheetFormatPr defaultColWidth="9.15234375" defaultRowHeight="14.15" x14ac:dyDescent="0.35"/>
  <cols>
    <col min="1" max="1" width="3.53515625" style="3" customWidth="1"/>
    <col min="2" max="16384" width="9.15234375" style="3"/>
  </cols>
  <sheetData>
    <row r="2" spans="2:26" x14ac:dyDescent="0.35">
      <c r="B2" s="5" t="s">
        <v>79</v>
      </c>
    </row>
    <row r="4" spans="2:26" x14ac:dyDescent="0.35">
      <c r="B4" s="3" t="s">
        <v>80</v>
      </c>
    </row>
    <row r="9" spans="2:26" x14ac:dyDescent="0.35">
      <c r="B9" s="3" t="s">
        <v>32</v>
      </c>
      <c r="C9" s="3" t="s">
        <v>31</v>
      </c>
      <c r="D9" s="3" t="s">
        <v>68</v>
      </c>
      <c r="E9" s="3" t="s">
        <v>69</v>
      </c>
    </row>
    <row r="10" spans="2:26" ht="14.6" x14ac:dyDescent="0.4">
      <c r="B10" s="1" t="s">
        <v>1</v>
      </c>
      <c r="C10">
        <v>0.26987694091094377</v>
      </c>
      <c r="D10">
        <v>0.38153755759926289</v>
      </c>
      <c r="E10">
        <v>0.38153755759926289</v>
      </c>
      <c r="W10" s="7">
        <v>2025</v>
      </c>
      <c r="X10">
        <v>0.26987694091094377</v>
      </c>
      <c r="Y10">
        <v>0.38153755759926289</v>
      </c>
      <c r="Z10">
        <v>0.38153755759926289</v>
      </c>
    </row>
    <row r="11" spans="2:26" ht="14.6" x14ac:dyDescent="0.4">
      <c r="B11" s="1" t="s">
        <v>2</v>
      </c>
      <c r="C11">
        <v>0.28223550832178601</v>
      </c>
      <c r="D11">
        <v>0.36851777959654819</v>
      </c>
      <c r="E11">
        <v>0.36851777959654819</v>
      </c>
      <c r="W11" s="7">
        <v>2026</v>
      </c>
      <c r="X11">
        <v>0.28223550832178601</v>
      </c>
      <c r="Y11">
        <v>0.36851777959654819</v>
      </c>
      <c r="Z11">
        <v>0.36851777959654819</v>
      </c>
    </row>
    <row r="12" spans="2:26" ht="14.6" x14ac:dyDescent="0.4">
      <c r="B12" s="1" t="s">
        <v>3</v>
      </c>
      <c r="C12">
        <v>0.26796329585811091</v>
      </c>
      <c r="D12">
        <v>0.34817493432246133</v>
      </c>
      <c r="E12">
        <v>0.35196082907800719</v>
      </c>
      <c r="W12" s="7">
        <v>2027</v>
      </c>
      <c r="X12">
        <v>0.26796329585811091</v>
      </c>
      <c r="Y12">
        <v>0.34817493432246133</v>
      </c>
      <c r="Z12">
        <v>0.35196082907800719</v>
      </c>
    </row>
    <row r="13" spans="2:26" ht="14.6" x14ac:dyDescent="0.4">
      <c r="B13" s="1" t="s">
        <v>4</v>
      </c>
      <c r="C13">
        <v>0.26877036625559819</v>
      </c>
      <c r="D13">
        <v>0.36704201570825751</v>
      </c>
      <c r="E13">
        <v>0.37355092495528192</v>
      </c>
      <c r="W13" s="7">
        <v>2028</v>
      </c>
      <c r="X13">
        <v>0.26877036625559819</v>
      </c>
      <c r="Y13">
        <v>0.36704201570825751</v>
      </c>
      <c r="Z13">
        <v>0.37355092495528192</v>
      </c>
    </row>
    <row r="14" spans="2:26" ht="14.6" x14ac:dyDescent="0.4">
      <c r="B14" s="1" t="s">
        <v>5</v>
      </c>
      <c r="C14">
        <v>0.26516486060019201</v>
      </c>
      <c r="D14">
        <v>0.35538743260112932</v>
      </c>
      <c r="E14">
        <v>0.36260759152766697</v>
      </c>
      <c r="W14" s="7">
        <v>2029</v>
      </c>
      <c r="X14">
        <v>0.26516486060019201</v>
      </c>
      <c r="Y14">
        <v>0.35538743260112932</v>
      </c>
      <c r="Z14">
        <v>0.36260759152766697</v>
      </c>
    </row>
    <row r="15" spans="2:26" ht="14.6" x14ac:dyDescent="0.4">
      <c r="B15" s="1" t="s">
        <v>6</v>
      </c>
      <c r="C15">
        <v>0.26639195577720037</v>
      </c>
      <c r="D15">
        <v>0.34202015808555197</v>
      </c>
      <c r="E15">
        <v>0.34847894795341777</v>
      </c>
      <c r="W15" s="7">
        <v>2030</v>
      </c>
      <c r="X15">
        <v>0.26639195577720037</v>
      </c>
      <c r="Y15">
        <v>0.34202015808555197</v>
      </c>
      <c r="Z15">
        <v>0.34847894795341777</v>
      </c>
    </row>
    <row r="16" spans="2:26" ht="14.6" x14ac:dyDescent="0.4">
      <c r="B16" s="1" t="s">
        <v>7</v>
      </c>
      <c r="C16">
        <v>0.2435025183417267</v>
      </c>
      <c r="D16">
        <v>0.33033874481237108</v>
      </c>
      <c r="E16">
        <v>0.33641437968549442</v>
      </c>
      <c r="W16" s="7">
        <v>2031</v>
      </c>
      <c r="X16">
        <v>0.2435025183417267</v>
      </c>
      <c r="Y16">
        <v>0.33033874481237108</v>
      </c>
      <c r="Z16">
        <v>0.33641437968549442</v>
      </c>
    </row>
    <row r="17" spans="2:26" ht="14.6" x14ac:dyDescent="0.4">
      <c r="B17" s="1" t="s">
        <v>8</v>
      </c>
      <c r="C17">
        <v>0.26101010944593611</v>
      </c>
      <c r="D17">
        <v>0.35650488791606277</v>
      </c>
      <c r="E17">
        <v>0.36347173493112922</v>
      </c>
      <c r="W17" s="7">
        <v>2032</v>
      </c>
      <c r="X17">
        <v>0.26101010944593611</v>
      </c>
      <c r="Y17">
        <v>0.35650488791606277</v>
      </c>
      <c r="Z17">
        <v>0.36347173493112922</v>
      </c>
    </row>
    <row r="18" spans="2:26" ht="14.6" x14ac:dyDescent="0.4">
      <c r="B18" s="1" t="s">
        <v>9</v>
      </c>
      <c r="C18">
        <v>0.27296589626210233</v>
      </c>
      <c r="D18">
        <v>0.35564537521174361</v>
      </c>
      <c r="E18">
        <v>0.36214002877132168</v>
      </c>
      <c r="W18" s="7">
        <v>2033</v>
      </c>
      <c r="X18">
        <v>0.27296589626210233</v>
      </c>
      <c r="Y18">
        <v>0.35564537521174361</v>
      </c>
      <c r="Z18">
        <v>0.36214002877132168</v>
      </c>
    </row>
    <row r="19" spans="2:26" ht="14.6" x14ac:dyDescent="0.4">
      <c r="B19" s="1" t="s">
        <v>10</v>
      </c>
      <c r="C19">
        <v>0.26386571034388651</v>
      </c>
      <c r="D19">
        <v>0.3873443434622082</v>
      </c>
      <c r="E19">
        <v>0.39568090268802419</v>
      </c>
      <c r="W19" s="7">
        <v>2034</v>
      </c>
      <c r="X19">
        <v>0.26386571034388651</v>
      </c>
      <c r="Y19">
        <v>0.3873443434622082</v>
      </c>
      <c r="Z19">
        <v>0.39568090268802419</v>
      </c>
    </row>
    <row r="20" spans="2:26" ht="14.6" x14ac:dyDescent="0.4">
      <c r="B20" s="1" t="s">
        <v>11</v>
      </c>
      <c r="C20">
        <v>0.27195371904041782</v>
      </c>
      <c r="D20">
        <v>0.343994314013992</v>
      </c>
      <c r="E20">
        <v>0.35216930058938251</v>
      </c>
      <c r="W20" s="7">
        <v>2035</v>
      </c>
      <c r="X20">
        <v>0.27195371904041782</v>
      </c>
      <c r="Y20">
        <v>0.343994314013992</v>
      </c>
      <c r="Z20">
        <v>0.35216930058938251</v>
      </c>
    </row>
    <row r="21" spans="2:26" ht="14.6" x14ac:dyDescent="0.4">
      <c r="B21" s="1" t="s">
        <v>12</v>
      </c>
      <c r="C21">
        <v>0.26892875882934653</v>
      </c>
      <c r="D21">
        <v>0.35388423427223198</v>
      </c>
      <c r="E21">
        <v>0.36101481865616292</v>
      </c>
      <c r="W21" s="7">
        <v>2036</v>
      </c>
      <c r="X21">
        <v>0.26892875882934653</v>
      </c>
      <c r="Y21">
        <v>0.35388423427223198</v>
      </c>
      <c r="Z21">
        <v>0.36101481865616292</v>
      </c>
    </row>
    <row r="22" spans="2:26" ht="14.6" x14ac:dyDescent="0.4">
      <c r="B22" s="1" t="s">
        <v>13</v>
      </c>
      <c r="C22">
        <v>0.27842627391863672</v>
      </c>
      <c r="D22">
        <v>0.3441993600584155</v>
      </c>
      <c r="E22">
        <v>0.35189537805172483</v>
      </c>
      <c r="W22" s="7">
        <v>2037</v>
      </c>
      <c r="X22">
        <v>0.27842627391863672</v>
      </c>
      <c r="Y22">
        <v>0.3441993600584155</v>
      </c>
      <c r="Z22">
        <v>0.35189537805172483</v>
      </c>
    </row>
    <row r="23" spans="2:26" ht="14.6" x14ac:dyDescent="0.4">
      <c r="B23" s="1" t="s">
        <v>14</v>
      </c>
      <c r="C23">
        <v>0.28316955805353622</v>
      </c>
      <c r="D23">
        <v>0.38415447735448732</v>
      </c>
      <c r="E23">
        <v>0.39339494816830589</v>
      </c>
      <c r="W23" s="7">
        <v>2038</v>
      </c>
      <c r="X23">
        <v>0.28316955805353622</v>
      </c>
      <c r="Y23">
        <v>0.38415447735448732</v>
      </c>
      <c r="Z23">
        <v>0.39339494816830589</v>
      </c>
    </row>
    <row r="24" spans="2:26" ht="14.6" x14ac:dyDescent="0.4">
      <c r="B24" s="1" t="s">
        <v>15</v>
      </c>
      <c r="C24">
        <v>0.29154563662333599</v>
      </c>
      <c r="D24">
        <v>0.38721952067990112</v>
      </c>
      <c r="E24">
        <v>0.39544436012936879</v>
      </c>
      <c r="W24" s="7">
        <v>2039</v>
      </c>
      <c r="X24">
        <v>0.29154563662333599</v>
      </c>
      <c r="Y24">
        <v>0.38721952067990112</v>
      </c>
      <c r="Z24">
        <v>0.39544436012936879</v>
      </c>
    </row>
    <row r="25" spans="2:26" ht="14.6" x14ac:dyDescent="0.4">
      <c r="B25" s="1" t="s">
        <v>16</v>
      </c>
      <c r="C25">
        <v>0.30012485101084219</v>
      </c>
      <c r="D25">
        <v>0.37275296561993532</v>
      </c>
      <c r="E25">
        <v>0.38346728112369072</v>
      </c>
      <c r="W25" s="7">
        <v>2040</v>
      </c>
      <c r="X25">
        <v>0.30012485101084219</v>
      </c>
      <c r="Y25">
        <v>0.37275296561993532</v>
      </c>
      <c r="Z25">
        <v>0.38346728112369072</v>
      </c>
    </row>
    <row r="26" spans="2:26" ht="14.6" x14ac:dyDescent="0.4">
      <c r="B26" s="1" t="s">
        <v>17</v>
      </c>
      <c r="C26">
        <v>0.28454403453644811</v>
      </c>
      <c r="D26">
        <v>0.35882760198188501</v>
      </c>
      <c r="E26">
        <v>0.36916768928780341</v>
      </c>
      <c r="W26" s="7">
        <v>2041</v>
      </c>
      <c r="X26">
        <v>0.28454403453644811</v>
      </c>
      <c r="Y26">
        <v>0.35882760198188501</v>
      </c>
      <c r="Z26">
        <v>0.36916768928780341</v>
      </c>
    </row>
    <row r="27" spans="2:26" ht="14.6" x14ac:dyDescent="0.4">
      <c r="B27" s="1" t="s">
        <v>18</v>
      </c>
      <c r="C27">
        <v>0.28317240769782492</v>
      </c>
      <c r="D27">
        <v>0.37662415007557482</v>
      </c>
      <c r="E27">
        <v>0.38970665360155488</v>
      </c>
      <c r="W27" s="7">
        <v>2042</v>
      </c>
      <c r="X27">
        <v>0.28317240769782492</v>
      </c>
      <c r="Y27">
        <v>0.37662415007557482</v>
      </c>
      <c r="Z27">
        <v>0.38970665360155488</v>
      </c>
    </row>
    <row r="28" spans="2:26" ht="14.6" x14ac:dyDescent="0.4">
      <c r="B28" s="1" t="s">
        <v>19</v>
      </c>
      <c r="C28">
        <v>0.2780108619490626</v>
      </c>
      <c r="D28">
        <v>0.36698555976443598</v>
      </c>
      <c r="E28">
        <v>0.38047289685476537</v>
      </c>
      <c r="W28" s="7">
        <v>2043</v>
      </c>
      <c r="X28">
        <v>0.2780108619490626</v>
      </c>
      <c r="Y28">
        <v>0.36698555976443598</v>
      </c>
      <c r="Z28">
        <v>0.38047289685476537</v>
      </c>
    </row>
    <row r="29" spans="2:26" ht="14.6" x14ac:dyDescent="0.4">
      <c r="B29" s="1" t="s">
        <v>20</v>
      </c>
      <c r="C29">
        <v>0.28130335578046378</v>
      </c>
      <c r="D29">
        <v>0.34105878948817048</v>
      </c>
      <c r="E29">
        <v>0.35313660647457812</v>
      </c>
      <c r="W29" s="7">
        <v>2044</v>
      </c>
      <c r="X29">
        <v>0.28130335578046378</v>
      </c>
      <c r="Y29">
        <v>0.34105878948817048</v>
      </c>
      <c r="Z29">
        <v>0.35313660647457812</v>
      </c>
    </row>
    <row r="30" spans="2:26" ht="14.6" x14ac:dyDescent="0.4">
      <c r="B30" s="1" t="s">
        <v>21</v>
      </c>
      <c r="C30">
        <v>0.25195112049832508</v>
      </c>
      <c r="D30">
        <v>0.33022652178530237</v>
      </c>
      <c r="E30">
        <v>0.34092750693437751</v>
      </c>
      <c r="W30" s="7">
        <v>2045</v>
      </c>
      <c r="X30">
        <v>0.25195112049832508</v>
      </c>
      <c r="Y30">
        <v>0.33022652178530237</v>
      </c>
      <c r="Z30">
        <v>0.34092750693437751</v>
      </c>
    </row>
    <row r="31" spans="2:26" ht="14.6" x14ac:dyDescent="0.4">
      <c r="B31" s="1" t="s">
        <v>22</v>
      </c>
      <c r="C31">
        <v>0.26856820923034852</v>
      </c>
      <c r="D31">
        <v>0.35390435507219281</v>
      </c>
      <c r="E31">
        <v>0.36929519458780719</v>
      </c>
      <c r="W31" s="7">
        <v>2046</v>
      </c>
      <c r="X31">
        <v>0.26856820923034852</v>
      </c>
      <c r="Y31">
        <v>0.35390435507219281</v>
      </c>
      <c r="Z31">
        <v>0.36929519458780719</v>
      </c>
    </row>
    <row r="32" spans="2:26" ht="14.6" x14ac:dyDescent="0.4">
      <c r="B32" s="1" t="s">
        <v>23</v>
      </c>
      <c r="C32">
        <v>0.28030666819141148</v>
      </c>
      <c r="D32">
        <v>0.34822699531020579</v>
      </c>
      <c r="E32">
        <v>0.36254707837147249</v>
      </c>
      <c r="W32" s="7">
        <v>2047</v>
      </c>
      <c r="X32">
        <v>0.28030666819141148</v>
      </c>
      <c r="Y32">
        <v>0.34822699531020579</v>
      </c>
      <c r="Z32">
        <v>0.36254707837147249</v>
      </c>
    </row>
    <row r="33" spans="2:26" ht="14.6" x14ac:dyDescent="0.4">
      <c r="B33" s="1" t="s">
        <v>24</v>
      </c>
      <c r="C33">
        <v>0.2727167510307707</v>
      </c>
      <c r="D33">
        <v>0.37940216885788719</v>
      </c>
      <c r="E33">
        <v>0.39730398657399052</v>
      </c>
      <c r="W33" s="7">
        <v>2048</v>
      </c>
      <c r="X33">
        <v>0.2727167510307707</v>
      </c>
      <c r="Y33">
        <v>0.37940216885788719</v>
      </c>
      <c r="Z33">
        <v>0.39730398657399052</v>
      </c>
    </row>
    <row r="34" spans="2:26" ht="14.6" x14ac:dyDescent="0.4">
      <c r="B34" s="1" t="s">
        <v>25</v>
      </c>
      <c r="C34">
        <v>0.28345652707320762</v>
      </c>
      <c r="D34">
        <v>0.33536337082446482</v>
      </c>
      <c r="E34">
        <v>0.35232087273059942</v>
      </c>
      <c r="W34" s="7">
        <v>2049</v>
      </c>
      <c r="X34">
        <v>0.28345652707320762</v>
      </c>
      <c r="Y34">
        <v>0.33536337082446482</v>
      </c>
      <c r="Z34">
        <v>0.35232087273059942</v>
      </c>
    </row>
    <row r="35" spans="2:26" ht="14.6" x14ac:dyDescent="0.4">
      <c r="B35" s="1" t="s">
        <v>26</v>
      </c>
      <c r="C35">
        <v>0.28052316587125042</v>
      </c>
      <c r="D35">
        <v>0.3504873004798757</v>
      </c>
      <c r="E35">
        <v>0.36165619292533668</v>
      </c>
      <c r="W35" s="7">
        <v>2050</v>
      </c>
      <c r="X35">
        <v>0.28052316587125042</v>
      </c>
      <c r="Y35">
        <v>0.3504873004798757</v>
      </c>
      <c r="Z35">
        <v>0.36165619292533668</v>
      </c>
    </row>
    <row r="36" spans="2:26" ht="14.6" x14ac:dyDescent="0.4">
      <c r="B36" s="1" t="s">
        <v>54</v>
      </c>
      <c r="C36">
        <v>0.28092844533158978</v>
      </c>
      <c r="D36">
        <v>0.34205039676248189</v>
      </c>
      <c r="E36">
        <v>0.35628724994662392</v>
      </c>
      <c r="W36" s="7">
        <v>2051</v>
      </c>
      <c r="X36">
        <v>0.28092844533158978</v>
      </c>
      <c r="Y36">
        <v>0.34205039676248189</v>
      </c>
      <c r="Z36">
        <v>0.35628724994662392</v>
      </c>
    </row>
    <row r="37" spans="2:26" ht="14.6" x14ac:dyDescent="0.4">
      <c r="B37" s="1" t="s">
        <v>55</v>
      </c>
      <c r="C37">
        <v>0.28345266531649599</v>
      </c>
      <c r="D37">
        <v>0.38122139386223858</v>
      </c>
      <c r="E37">
        <v>0.39846983604341052</v>
      </c>
      <c r="W37" s="7">
        <v>2052</v>
      </c>
      <c r="X37">
        <v>0.28345266531649599</v>
      </c>
      <c r="Y37">
        <v>0.38122139386223858</v>
      </c>
      <c r="Z37">
        <v>0.39846983604341052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6810-B646-4AE5-B8B7-A247261807DE}">
  <dimension ref="B2:AL48"/>
  <sheetViews>
    <sheetView zoomScale="96" workbookViewId="0">
      <selection activeCell="S28" sqref="S28"/>
    </sheetView>
  </sheetViews>
  <sheetFormatPr defaultColWidth="10.3828125" defaultRowHeight="14.15" x14ac:dyDescent="0.35"/>
  <cols>
    <col min="1" max="1" width="3.53515625" style="1" customWidth="1"/>
    <col min="2" max="2" width="10.3828125" style="1"/>
    <col min="3" max="3" width="15.53515625" style="1" customWidth="1"/>
    <col min="4" max="4" width="12.15234375" style="1" customWidth="1"/>
    <col min="5" max="5" width="11.53515625" style="1" customWidth="1"/>
    <col min="6" max="16384" width="10.3828125" style="1"/>
  </cols>
  <sheetData>
    <row r="2" spans="2:38" x14ac:dyDescent="0.35">
      <c r="B2" s="4" t="s">
        <v>77</v>
      </c>
    </row>
    <row r="4" spans="2:38" s="2" customFormat="1" x14ac:dyDescent="0.35">
      <c r="B4" s="1" t="s">
        <v>35</v>
      </c>
    </row>
    <row r="6" spans="2:38" x14ac:dyDescent="0.35">
      <c r="B6" s="1" t="s">
        <v>29</v>
      </c>
    </row>
    <row r="8" spans="2:38" x14ac:dyDescent="0.35">
      <c r="B8" s="1" t="s">
        <v>36</v>
      </c>
    </row>
    <row r="10" spans="2:38" x14ac:dyDescent="0.35">
      <c r="B10" s="1" t="s">
        <v>64</v>
      </c>
    </row>
    <row r="12" spans="2:38" ht="14.6" x14ac:dyDescent="0.4">
      <c r="C12" s="1" t="s">
        <v>34</v>
      </c>
      <c r="I12"/>
      <c r="J12"/>
      <c r="K12"/>
      <c r="L12"/>
      <c r="M12"/>
      <c r="N12"/>
      <c r="O12"/>
      <c r="P12"/>
      <c r="Q12"/>
      <c r="R12"/>
      <c r="S12"/>
      <c r="T12"/>
      <c r="U12"/>
      <c r="V12"/>
      <c r="W12"/>
      <c r="X12"/>
      <c r="Y12"/>
      <c r="Z12"/>
      <c r="AA12"/>
      <c r="AB12"/>
      <c r="AC12"/>
      <c r="AD12"/>
      <c r="AE12"/>
      <c r="AF12"/>
      <c r="AG12"/>
      <c r="AH12"/>
      <c r="AI12"/>
      <c r="AJ12"/>
      <c r="AK12"/>
      <c r="AL12"/>
    </row>
    <row r="13" spans="2:38" ht="14.6" x14ac:dyDescent="0.4">
      <c r="B13" s="4" t="s">
        <v>32</v>
      </c>
      <c r="C13" s="4" t="s">
        <v>68</v>
      </c>
      <c r="D13" s="4" t="s">
        <v>69</v>
      </c>
      <c r="E13" s="4" t="s">
        <v>31</v>
      </c>
      <c r="I13"/>
      <c r="J13"/>
      <c r="K13"/>
      <c r="L13"/>
      <c r="M13"/>
      <c r="N13"/>
      <c r="O13"/>
      <c r="P13"/>
      <c r="Q13"/>
      <c r="R13"/>
      <c r="S13"/>
      <c r="T13"/>
      <c r="U13"/>
      <c r="V13"/>
      <c r="W13"/>
      <c r="X13"/>
      <c r="Y13"/>
      <c r="Z13"/>
      <c r="AA13"/>
      <c r="AB13"/>
      <c r="AC13"/>
      <c r="AD13"/>
      <c r="AE13"/>
      <c r="AF13"/>
      <c r="AG13"/>
      <c r="AH13"/>
      <c r="AI13"/>
      <c r="AJ13"/>
      <c r="AK13"/>
      <c r="AL13"/>
    </row>
    <row r="14" spans="2:38" ht="14.6" x14ac:dyDescent="0.4">
      <c r="B14" s="6" t="s">
        <v>62</v>
      </c>
      <c r="C14" s="6">
        <v>5.7240000000000002</v>
      </c>
      <c r="D14" s="6">
        <v>5.7240000000000002</v>
      </c>
      <c r="E14" s="6">
        <v>0.30291408487166699</v>
      </c>
      <c r="I14"/>
      <c r="J14"/>
      <c r="K14"/>
      <c r="L14"/>
      <c r="M14"/>
      <c r="N14"/>
      <c r="O14"/>
      <c r="P14"/>
      <c r="Q14"/>
      <c r="R14"/>
      <c r="S14"/>
      <c r="T14"/>
      <c r="U14"/>
      <c r="V14"/>
      <c r="W14"/>
      <c r="X14"/>
      <c r="Y14"/>
      <c r="Z14"/>
      <c r="AA14"/>
      <c r="AB14"/>
      <c r="AC14"/>
      <c r="AD14"/>
      <c r="AE14"/>
      <c r="AF14"/>
      <c r="AG14"/>
      <c r="AH14"/>
      <c r="AI14"/>
      <c r="AJ14"/>
      <c r="AK14"/>
      <c r="AL14"/>
    </row>
    <row r="15" spans="2:38" x14ac:dyDescent="0.35">
      <c r="B15" s="6" t="s">
        <v>61</v>
      </c>
      <c r="C15" s="6">
        <v>5.7969999999999997</v>
      </c>
      <c r="D15" s="6">
        <v>5.7969999999999997</v>
      </c>
      <c r="E15" s="6">
        <v>0.48328847272833297</v>
      </c>
    </row>
    <row r="16" spans="2:38" x14ac:dyDescent="0.35">
      <c r="B16" s="6" t="s">
        <v>60</v>
      </c>
      <c r="C16" s="6">
        <v>5.7380000000000004</v>
      </c>
      <c r="D16" s="6">
        <v>5.7380000000000004</v>
      </c>
      <c r="E16" s="6">
        <v>0.67281279325666699</v>
      </c>
    </row>
    <row r="17" spans="2:5" x14ac:dyDescent="0.35">
      <c r="B17" s="6" t="s">
        <v>59</v>
      </c>
      <c r="C17" s="6">
        <v>6.1310000000000002</v>
      </c>
      <c r="D17" s="6">
        <v>6.1310000000000002</v>
      </c>
      <c r="E17" s="6">
        <v>0.69810830073583308</v>
      </c>
    </row>
    <row r="18" spans="2:5" x14ac:dyDescent="0.35">
      <c r="B18" s="6" t="s">
        <v>58</v>
      </c>
      <c r="C18" s="6">
        <v>6.6514492101148299</v>
      </c>
      <c r="D18" s="6">
        <v>6.6514492101148299</v>
      </c>
      <c r="E18" s="6">
        <v>0.8044445524274999</v>
      </c>
    </row>
    <row r="19" spans="2:5" x14ac:dyDescent="0.35">
      <c r="B19" s="6" t="s">
        <v>57</v>
      </c>
      <c r="C19" s="6" t="e">
        <v>#N/A</v>
      </c>
      <c r="D19" s="6" t="e">
        <v>#N/A</v>
      </c>
      <c r="E19" s="6" t="e">
        <v>#N/A</v>
      </c>
    </row>
    <row r="20" spans="2:5" ht="14.6" x14ac:dyDescent="0.4">
      <c r="B20" s="1" t="s">
        <v>1</v>
      </c>
      <c r="C20">
        <v>8.6441904023494569</v>
      </c>
      <c r="D20">
        <v>8.6441904023494569</v>
      </c>
      <c r="E20">
        <v>1.4400445227276031</v>
      </c>
    </row>
    <row r="21" spans="2:5" ht="14.6" x14ac:dyDescent="0.4">
      <c r="B21" s="1" t="s">
        <v>2</v>
      </c>
      <c r="C21">
        <v>8.8103222364443621</v>
      </c>
      <c r="D21">
        <v>8.8103222364443621</v>
      </c>
      <c r="E21">
        <v>1.472166764467161</v>
      </c>
    </row>
    <row r="22" spans="2:5" ht="14.6" x14ac:dyDescent="0.4">
      <c r="B22" s="1" t="s">
        <v>3</v>
      </c>
      <c r="C22">
        <v>8.5415493861003586</v>
      </c>
      <c r="D22">
        <v>8.5527350340482897</v>
      </c>
      <c r="E22">
        <v>2.0865305793374218</v>
      </c>
    </row>
    <row r="23" spans="2:5" ht="14.6" x14ac:dyDescent="0.4">
      <c r="B23" s="1" t="s">
        <v>4</v>
      </c>
      <c r="C23">
        <v>9.6873525738960939</v>
      </c>
      <c r="D23">
        <v>9.761266126287607</v>
      </c>
      <c r="E23">
        <v>2.0985485208043082</v>
      </c>
    </row>
    <row r="24" spans="2:5" ht="14.6" x14ac:dyDescent="0.4">
      <c r="B24" s="1" t="s">
        <v>5</v>
      </c>
      <c r="C24">
        <v>9.850011731587772</v>
      </c>
      <c r="D24">
        <v>9.9515401058784363</v>
      </c>
      <c r="E24">
        <v>2.0647400320421032</v>
      </c>
    </row>
    <row r="25" spans="2:5" ht="14.6" x14ac:dyDescent="0.4">
      <c r="B25" s="1" t="s">
        <v>6</v>
      </c>
      <c r="C25">
        <v>12.30748497496535</v>
      </c>
      <c r="D25">
        <v>12.56530908584617</v>
      </c>
      <c r="E25">
        <v>2.074295063483246</v>
      </c>
    </row>
    <row r="26" spans="2:5" ht="14.6" x14ac:dyDescent="0.4">
      <c r="B26" s="1" t="s">
        <v>7</v>
      </c>
      <c r="C26">
        <v>11.885770316831501</v>
      </c>
      <c r="D26">
        <v>12.11245685917901</v>
      </c>
      <c r="E26">
        <v>3.0931605127528639</v>
      </c>
    </row>
    <row r="27" spans="2:5" ht="14.6" x14ac:dyDescent="0.4">
      <c r="B27" s="1" t="s">
        <v>8</v>
      </c>
      <c r="C27">
        <v>12.815450678618291</v>
      </c>
      <c r="D27">
        <v>13.05505255376517</v>
      </c>
      <c r="E27">
        <v>3.301410194572596</v>
      </c>
    </row>
    <row r="28" spans="2:5" ht="14.6" x14ac:dyDescent="0.4">
      <c r="B28" s="1" t="s">
        <v>9</v>
      </c>
      <c r="C28">
        <v>13.548409059177811</v>
      </c>
      <c r="D28">
        <v>13.79795835841737</v>
      </c>
      <c r="E28">
        <v>3.449254246042937</v>
      </c>
    </row>
    <row r="29" spans="2:5" ht="14.6" x14ac:dyDescent="0.4">
      <c r="B29" s="1" t="s">
        <v>10</v>
      </c>
      <c r="C29">
        <v>15.167193944058351</v>
      </c>
      <c r="D29">
        <v>15.55539213220105</v>
      </c>
      <c r="E29">
        <v>3.359578368780801</v>
      </c>
    </row>
    <row r="30" spans="2:5" ht="14.6" x14ac:dyDescent="0.4">
      <c r="B30" s="1" t="s">
        <v>11</v>
      </c>
      <c r="C30">
        <v>13.59331207432882</v>
      </c>
      <c r="D30">
        <v>13.95141744344313</v>
      </c>
      <c r="E30">
        <v>3.4406765995985009</v>
      </c>
    </row>
    <row r="31" spans="2:5" ht="14.6" x14ac:dyDescent="0.4">
      <c r="B31" s="1" t="s">
        <v>12</v>
      </c>
      <c r="C31">
        <v>13.67940082245496</v>
      </c>
      <c r="D31">
        <v>13.91404435372049</v>
      </c>
      <c r="E31">
        <v>3.4032796666200609</v>
      </c>
    </row>
    <row r="32" spans="2:5" ht="14.6" x14ac:dyDescent="0.4">
      <c r="B32" s="1" t="s">
        <v>13</v>
      </c>
      <c r="C32">
        <v>12.66697872720653</v>
      </c>
      <c r="D32">
        <v>12.956966207800191</v>
      </c>
      <c r="E32">
        <v>3.9415549484827381</v>
      </c>
    </row>
    <row r="33" spans="2:5" ht="14.6" x14ac:dyDescent="0.4">
      <c r="B33" s="1" t="s">
        <v>14</v>
      </c>
      <c r="C33">
        <v>14.234381551928699</v>
      </c>
      <c r="D33">
        <v>14.59237238670887</v>
      </c>
      <c r="E33">
        <v>4.0123360658106204</v>
      </c>
    </row>
    <row r="34" spans="2:5" ht="14.6" x14ac:dyDescent="0.4">
      <c r="B34" s="1" t="s">
        <v>15</v>
      </c>
      <c r="C34">
        <v>13.731478062157811</v>
      </c>
      <c r="D34">
        <v>14.02114301445787</v>
      </c>
      <c r="E34">
        <v>4.1344451068120636</v>
      </c>
    </row>
    <row r="35" spans="2:5" ht="14.6" x14ac:dyDescent="0.4">
      <c r="B35" s="1" t="s">
        <v>16</v>
      </c>
      <c r="C35">
        <v>12.10221360277836</v>
      </c>
      <c r="D35">
        <v>12.453717911175961</v>
      </c>
      <c r="E35">
        <v>4.2599991910327981</v>
      </c>
    </row>
    <row r="36" spans="2:5" ht="14.6" x14ac:dyDescent="0.4">
      <c r="B36" s="1" t="s">
        <v>17</v>
      </c>
      <c r="C36">
        <v>13.123325174097809</v>
      </c>
      <c r="D36">
        <v>13.55907789903719</v>
      </c>
      <c r="E36">
        <v>6.0483405954615739</v>
      </c>
    </row>
    <row r="37" spans="2:5" ht="14.6" x14ac:dyDescent="0.4">
      <c r="B37" s="1" t="s">
        <v>18</v>
      </c>
      <c r="C37">
        <v>13.6901678834459</v>
      </c>
      <c r="D37">
        <v>14.27037104412098</v>
      </c>
      <c r="E37">
        <v>5.8388627933973902</v>
      </c>
    </row>
    <row r="38" spans="2:5" ht="14.6" x14ac:dyDescent="0.4">
      <c r="B38" s="1" t="s">
        <v>19</v>
      </c>
      <c r="C38">
        <v>14.35838061485042</v>
      </c>
      <c r="D38">
        <v>14.983504457059061</v>
      </c>
      <c r="E38">
        <v>5.8774385263758298</v>
      </c>
    </row>
    <row r="39" spans="2:5" ht="14.6" x14ac:dyDescent="0.4">
      <c r="B39" s="1" t="s">
        <v>20</v>
      </c>
      <c r="C39">
        <v>12.775784467597409</v>
      </c>
      <c r="D39">
        <v>13.285292531699019</v>
      </c>
      <c r="E39">
        <v>7.4503671315439606</v>
      </c>
    </row>
    <row r="40" spans="2:5" ht="14.6" x14ac:dyDescent="0.4">
      <c r="B40" s="1" t="s">
        <v>21</v>
      </c>
      <c r="C40">
        <v>12.400189046903609</v>
      </c>
      <c r="D40">
        <v>12.83637547225432</v>
      </c>
      <c r="E40">
        <v>11.9496384260745</v>
      </c>
    </row>
    <row r="41" spans="2:5" ht="14.6" x14ac:dyDescent="0.4">
      <c r="B41" s="1" t="s">
        <v>22</v>
      </c>
      <c r="C41">
        <v>16.12192508725926</v>
      </c>
      <c r="D41">
        <v>16.80534653536666</v>
      </c>
      <c r="E41">
        <v>12.655993365072201</v>
      </c>
    </row>
    <row r="42" spans="2:5" ht="14.6" x14ac:dyDescent="0.4">
      <c r="B42" s="1" t="s">
        <v>23</v>
      </c>
      <c r="C42">
        <v>16.215585468153019</v>
      </c>
      <c r="D42">
        <v>16.86649048307963</v>
      </c>
      <c r="E42">
        <v>13.200808152103869</v>
      </c>
    </row>
    <row r="43" spans="2:5" ht="14.6" x14ac:dyDescent="0.4">
      <c r="B43" s="1" t="s">
        <v>24</v>
      </c>
      <c r="C43">
        <v>17.724685162794191</v>
      </c>
      <c r="D43">
        <v>18.53955842928092</v>
      </c>
      <c r="E43">
        <v>12.63105358146551</v>
      </c>
    </row>
    <row r="44" spans="2:5" ht="14.6" x14ac:dyDescent="0.4">
      <c r="B44" s="1" t="s">
        <v>25</v>
      </c>
      <c r="C44">
        <v>16.769628136149109</v>
      </c>
      <c r="D44">
        <v>17.613998442941451</v>
      </c>
      <c r="E44">
        <v>13.13867720677813</v>
      </c>
    </row>
    <row r="45" spans="2:5" ht="15" customHeight="1" x14ac:dyDescent="0.4">
      <c r="B45" s="1" t="s">
        <v>26</v>
      </c>
      <c r="C45">
        <v>16.92783921961929</v>
      </c>
      <c r="D45">
        <v>17.465337766170119</v>
      </c>
      <c r="E45">
        <v>12.76154439851986</v>
      </c>
    </row>
    <row r="46" spans="2:5" ht="14.6" x14ac:dyDescent="0.4">
      <c r="B46" s="1" t="s">
        <v>54</v>
      </c>
      <c r="C46">
        <v>16.523241109908319</v>
      </c>
      <c r="D46">
        <v>17.206092630497508</v>
      </c>
      <c r="E46">
        <v>12.78551394260854</v>
      </c>
    </row>
    <row r="47" spans="2:5" ht="14.6" x14ac:dyDescent="0.4">
      <c r="B47" s="1" t="s">
        <v>55</v>
      </c>
      <c r="C47">
        <v>18.460782033664369</v>
      </c>
      <c r="D47">
        <v>19.29002747484488</v>
      </c>
      <c r="E47">
        <v>12.931460444404379</v>
      </c>
    </row>
    <row r="48" spans="2:5" ht="14.6" x14ac:dyDescent="0.4">
      <c r="C48"/>
      <c r="D48"/>
      <c r="E48"/>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34F28-9411-4698-BD9A-9BE684494DA8}">
  <dimension ref="B2:J85"/>
  <sheetViews>
    <sheetView zoomScale="88" zoomScaleNormal="100" workbookViewId="0">
      <selection activeCell="V26" sqref="V26"/>
    </sheetView>
  </sheetViews>
  <sheetFormatPr defaultColWidth="10.3828125" defaultRowHeight="14.15" x14ac:dyDescent="0.35"/>
  <cols>
    <col min="1" max="1" width="3.53515625" style="1" customWidth="1"/>
    <col min="2" max="8" width="10.3828125" style="1"/>
    <col min="9" max="9" width="23.3828125" style="1" bestFit="1" customWidth="1"/>
    <col min="10" max="10" width="28" style="1" bestFit="1" customWidth="1"/>
    <col min="11" max="16384" width="10.3828125" style="1"/>
  </cols>
  <sheetData>
    <row r="2" spans="2:10" x14ac:dyDescent="0.35">
      <c r="B2" s="4" t="s">
        <v>37</v>
      </c>
    </row>
    <row r="4" spans="2:10" s="2" customFormat="1" x14ac:dyDescent="0.35">
      <c r="B4" s="1" t="s">
        <v>40</v>
      </c>
    </row>
    <row r="6" spans="2:10" x14ac:dyDescent="0.35">
      <c r="B6" s="1" t="s">
        <v>38</v>
      </c>
    </row>
    <row r="8" spans="2:10" x14ac:dyDescent="0.35">
      <c r="B8" s="1" t="s">
        <v>39</v>
      </c>
    </row>
    <row r="9" spans="2:10" x14ac:dyDescent="0.35">
      <c r="B9" s="1" t="s">
        <v>41</v>
      </c>
    </row>
    <row r="12" spans="2:10" x14ac:dyDescent="0.35">
      <c r="C12" s="1" t="s">
        <v>42</v>
      </c>
    </row>
    <row r="13" spans="2:10" x14ac:dyDescent="0.35">
      <c r="B13" s="4" t="s">
        <v>32</v>
      </c>
      <c r="C13" s="5" t="s">
        <v>43</v>
      </c>
      <c r="D13" s="5" t="s">
        <v>44</v>
      </c>
      <c r="E13" s="5" t="s">
        <v>45</v>
      </c>
      <c r="F13" s="5" t="s">
        <v>48</v>
      </c>
      <c r="G13" s="5" t="s">
        <v>46</v>
      </c>
      <c r="H13" s="5" t="s">
        <v>47</v>
      </c>
      <c r="I13" s="4" t="s">
        <v>49</v>
      </c>
      <c r="J13" s="4" t="s">
        <v>56</v>
      </c>
    </row>
    <row r="14" spans="2:10" x14ac:dyDescent="0.35">
      <c r="B14" s="1" t="s">
        <v>62</v>
      </c>
      <c r="C14" s="5"/>
      <c r="D14" s="5"/>
      <c r="E14" s="5"/>
      <c r="F14" s="5"/>
      <c r="G14" s="5"/>
      <c r="H14" s="5"/>
      <c r="I14" s="4"/>
      <c r="J14" s="1">
        <v>12.236476349776003</v>
      </c>
    </row>
    <row r="15" spans="2:10" x14ac:dyDescent="0.35">
      <c r="B15" s="1" t="s">
        <v>61</v>
      </c>
      <c r="C15" s="5"/>
      <c r="D15" s="5"/>
      <c r="E15" s="5"/>
      <c r="F15" s="5"/>
      <c r="G15" s="5"/>
      <c r="H15" s="5"/>
      <c r="I15" s="4"/>
      <c r="J15" s="1">
        <v>11.963636826546006</v>
      </c>
    </row>
    <row r="16" spans="2:10" x14ac:dyDescent="0.35">
      <c r="B16" s="1" t="s">
        <v>60</v>
      </c>
      <c r="C16" s="5"/>
      <c r="D16" s="5"/>
      <c r="E16" s="5"/>
      <c r="F16" s="5"/>
      <c r="G16" s="5"/>
      <c r="H16" s="5"/>
      <c r="I16" s="4"/>
      <c r="J16" s="1">
        <v>11.615993713864988</v>
      </c>
    </row>
    <row r="17" spans="2:10" x14ac:dyDescent="0.35">
      <c r="B17" s="1" t="s">
        <v>59</v>
      </c>
      <c r="C17" s="5"/>
      <c r="D17" s="5"/>
      <c r="E17" s="5"/>
      <c r="F17" s="5"/>
      <c r="G17" s="5"/>
      <c r="H17" s="5"/>
      <c r="I17" s="4"/>
      <c r="J17" s="1">
        <v>11.447492986043004</v>
      </c>
    </row>
    <row r="18" spans="2:10" x14ac:dyDescent="0.35">
      <c r="B18" s="1" t="s">
        <v>58</v>
      </c>
      <c r="C18" s="5"/>
      <c r="D18" s="5"/>
      <c r="E18" s="5"/>
      <c r="F18" s="5"/>
      <c r="G18" s="5"/>
      <c r="H18" s="5"/>
      <c r="I18" s="4"/>
      <c r="J18" s="1">
        <v>11.50625630846001</v>
      </c>
    </row>
    <row r="19" spans="2:10" x14ac:dyDescent="0.35">
      <c r="B19" s="1" t="s">
        <v>57</v>
      </c>
      <c r="C19" s="5"/>
      <c r="D19" s="5"/>
      <c r="E19" s="5"/>
      <c r="F19" s="5"/>
      <c r="G19" s="5"/>
      <c r="H19" s="5"/>
      <c r="I19" s="4"/>
      <c r="J19" s="1" t="s">
        <v>63</v>
      </c>
    </row>
    <row r="20" spans="2:10" x14ac:dyDescent="0.35">
      <c r="B20" s="1" t="s">
        <v>1</v>
      </c>
      <c r="C20" s="3">
        <v>8.3830200855867218</v>
      </c>
      <c r="D20" s="3">
        <v>3.5618801678508463E-2</v>
      </c>
      <c r="E20" s="3">
        <v>0.1068507215217611</v>
      </c>
      <c r="F20" s="3">
        <v>8.9194465315471302E-3</v>
      </c>
      <c r="G20" s="3">
        <v>1.944656395748916</v>
      </c>
      <c r="H20" s="3">
        <v>0.89863403521911167</v>
      </c>
      <c r="I20" s="1">
        <f t="shared" ref="I20:I44" si="0">SUM(C20:H20)</f>
        <v>11.377699486286566</v>
      </c>
    </row>
    <row r="21" spans="2:10" x14ac:dyDescent="0.35">
      <c r="B21" s="1" t="s">
        <v>2</v>
      </c>
      <c r="C21" s="3">
        <v>8.4712154556003458</v>
      </c>
      <c r="D21" s="3">
        <v>8.0559871581517797E-2</v>
      </c>
      <c r="E21" s="3">
        <v>0.32370695850218439</v>
      </c>
      <c r="F21" s="3">
        <v>0.39812623885064041</v>
      </c>
      <c r="G21" s="3">
        <v>1.8063796096155309</v>
      </c>
      <c r="H21" s="3">
        <v>0.92316526568749779</v>
      </c>
      <c r="I21" s="1">
        <f t="shared" si="0"/>
        <v>12.003153399837716</v>
      </c>
    </row>
    <row r="22" spans="2:10" x14ac:dyDescent="0.35">
      <c r="B22" s="1" t="s">
        <v>3</v>
      </c>
      <c r="C22" s="3">
        <v>8.6399029111499086</v>
      </c>
      <c r="D22" s="3">
        <v>0.15631165981642109</v>
      </c>
      <c r="E22" s="3">
        <v>0.62697744423372492</v>
      </c>
      <c r="F22" s="3">
        <v>1.1501182459531929</v>
      </c>
      <c r="G22" s="3">
        <v>1.6615799553226169</v>
      </c>
      <c r="H22" s="3">
        <v>0.95823588714466623</v>
      </c>
      <c r="I22" s="1">
        <f t="shared" si="0"/>
        <v>13.19312610362053</v>
      </c>
    </row>
    <row r="23" spans="2:10" x14ac:dyDescent="0.35">
      <c r="B23" s="1" t="s">
        <v>4</v>
      </c>
      <c r="C23" s="3">
        <v>8.8648025422910699</v>
      </c>
      <c r="D23" s="3">
        <v>0.26142043834320849</v>
      </c>
      <c r="E23" s="3">
        <v>0.90923125851556552</v>
      </c>
      <c r="F23" s="3">
        <v>1.549327875422239</v>
      </c>
      <c r="G23" s="3">
        <v>1.488345997929226</v>
      </c>
      <c r="H23" s="3">
        <v>0.9914367451041044</v>
      </c>
      <c r="I23" s="1">
        <f t="shared" si="0"/>
        <v>14.064564857605413</v>
      </c>
    </row>
    <row r="24" spans="2:10" x14ac:dyDescent="0.35">
      <c r="B24" s="1" t="s">
        <v>5</v>
      </c>
      <c r="C24" s="3">
        <v>8.7835676243077874</v>
      </c>
      <c r="D24" s="3">
        <v>0.39671281864275498</v>
      </c>
      <c r="E24" s="3">
        <v>1.204773993836155</v>
      </c>
      <c r="F24" s="3">
        <v>1.8869602968638419</v>
      </c>
      <c r="G24" s="3">
        <v>1.2917689881352821</v>
      </c>
      <c r="H24" s="3">
        <v>1.014408669436762</v>
      </c>
      <c r="I24" s="1">
        <f t="shared" si="0"/>
        <v>14.578192391222581</v>
      </c>
    </row>
    <row r="25" spans="2:10" x14ac:dyDescent="0.35">
      <c r="B25" s="1" t="s">
        <v>6</v>
      </c>
      <c r="C25" s="3">
        <v>8.7641634471808949</v>
      </c>
      <c r="D25" s="3">
        <v>0.56494555696446569</v>
      </c>
      <c r="E25" s="3">
        <v>1.411787111210749</v>
      </c>
      <c r="F25" s="3">
        <v>2.317980131349175</v>
      </c>
      <c r="G25" s="3">
        <v>1.1163293845288691</v>
      </c>
      <c r="H25" s="3">
        <v>1.039186049084819</v>
      </c>
      <c r="I25" s="1">
        <f t="shared" si="0"/>
        <v>15.214391680318974</v>
      </c>
    </row>
    <row r="26" spans="2:10" x14ac:dyDescent="0.35">
      <c r="B26" s="1" t="s">
        <v>7</v>
      </c>
      <c r="C26" s="3">
        <v>8.7402524186878292</v>
      </c>
      <c r="D26" s="3">
        <v>0.755369645006287</v>
      </c>
      <c r="E26" s="3">
        <v>1.638373780031313</v>
      </c>
      <c r="F26" s="3">
        <v>3.0568842662403548</v>
      </c>
      <c r="G26" s="3">
        <v>0.97111858227384662</v>
      </c>
      <c r="H26" s="3">
        <v>1.0708020362825861</v>
      </c>
      <c r="I26" s="1">
        <f t="shared" si="0"/>
        <v>16.232800728522218</v>
      </c>
    </row>
    <row r="27" spans="2:10" x14ac:dyDescent="0.35">
      <c r="B27" s="1" t="s">
        <v>8</v>
      </c>
      <c r="C27" s="3">
        <v>8.7373291104076944</v>
      </c>
      <c r="D27" s="3">
        <v>0.96284959901243139</v>
      </c>
      <c r="E27" s="3">
        <v>1.7129243381407711</v>
      </c>
      <c r="F27" s="3">
        <v>3.178630738498998</v>
      </c>
      <c r="G27" s="3">
        <v>0.83947643526009919</v>
      </c>
      <c r="H27" s="3">
        <v>1.0914170045507039</v>
      </c>
      <c r="I27" s="1">
        <f t="shared" si="0"/>
        <v>16.522627225870696</v>
      </c>
    </row>
    <row r="28" spans="2:10" x14ac:dyDescent="0.35">
      <c r="B28" s="1" t="s">
        <v>9</v>
      </c>
      <c r="C28" s="3">
        <v>8.7253803340447167</v>
      </c>
      <c r="D28" s="3">
        <v>1.193091471947566</v>
      </c>
      <c r="E28" s="3">
        <v>1.7540625527646261</v>
      </c>
      <c r="F28" s="3">
        <v>3.146614369774297</v>
      </c>
      <c r="G28" s="3">
        <v>0.72039626647080601</v>
      </c>
      <c r="H28" s="3">
        <v>1.1107631725272149</v>
      </c>
      <c r="I28" s="1">
        <f t="shared" si="0"/>
        <v>16.650308167529229</v>
      </c>
    </row>
    <row r="29" spans="2:10" x14ac:dyDescent="0.35">
      <c r="B29" s="1" t="s">
        <v>10</v>
      </c>
      <c r="C29" s="3">
        <v>8.7395307540478839</v>
      </c>
      <c r="D29" s="3">
        <v>1.4466932062362321</v>
      </c>
      <c r="E29" s="3">
        <v>1.8348051863535779</v>
      </c>
      <c r="F29" s="3">
        <v>3.539889514964548</v>
      </c>
      <c r="G29" s="3">
        <v>0.616691037209394</v>
      </c>
      <c r="H29" s="3">
        <v>1.1401806385118329</v>
      </c>
      <c r="I29" s="1">
        <f t="shared" si="0"/>
        <v>17.317790337323466</v>
      </c>
    </row>
    <row r="30" spans="2:10" x14ac:dyDescent="0.35">
      <c r="B30" s="1" t="s">
        <v>11</v>
      </c>
      <c r="C30" s="3">
        <v>8.7415561024924884</v>
      </c>
      <c r="D30" s="3">
        <v>1.6988887593319471</v>
      </c>
      <c r="E30" s="3">
        <v>2.062049248660593</v>
      </c>
      <c r="F30" s="3">
        <v>2.749954074837317</v>
      </c>
      <c r="G30" s="3">
        <v>0.51892647093412836</v>
      </c>
      <c r="H30" s="3">
        <v>1.182516043110283</v>
      </c>
      <c r="I30" s="1">
        <f t="shared" si="0"/>
        <v>16.953890699366756</v>
      </c>
    </row>
    <row r="31" spans="2:10" x14ac:dyDescent="0.35">
      <c r="B31" s="1" t="s">
        <v>12</v>
      </c>
      <c r="C31" s="3">
        <v>8.7455880332125009</v>
      </c>
      <c r="D31" s="3">
        <v>1.964242211804448</v>
      </c>
      <c r="E31" s="3">
        <v>2.3521399355188728</v>
      </c>
      <c r="F31" s="3">
        <v>3.0026656950205481</v>
      </c>
      <c r="G31" s="3">
        <v>0.42992328388866002</v>
      </c>
      <c r="H31" s="3">
        <v>1.232966268082982</v>
      </c>
      <c r="I31" s="1">
        <f t="shared" si="0"/>
        <v>17.727525427528011</v>
      </c>
    </row>
    <row r="32" spans="2:10" x14ac:dyDescent="0.35">
      <c r="B32" s="1" t="s">
        <v>13</v>
      </c>
      <c r="C32" s="3">
        <v>8.7611555891852362</v>
      </c>
      <c r="D32" s="3">
        <v>2.2166454345865212</v>
      </c>
      <c r="E32" s="3">
        <v>2.6690684054670801</v>
      </c>
      <c r="F32" s="3">
        <v>3.281594637360874</v>
      </c>
      <c r="G32" s="3">
        <v>0.35361987734169131</v>
      </c>
      <c r="H32" s="3">
        <v>1.2867385965004441</v>
      </c>
      <c r="I32" s="1">
        <f t="shared" si="0"/>
        <v>18.56882254044185</v>
      </c>
    </row>
    <row r="33" spans="2:9" x14ac:dyDescent="0.35">
      <c r="B33" s="1" t="s">
        <v>14</v>
      </c>
      <c r="C33" s="3">
        <v>8.7915208836174941</v>
      </c>
      <c r="D33" s="3">
        <v>2.4763948684033288</v>
      </c>
      <c r="E33" s="3">
        <v>2.8397091427920702</v>
      </c>
      <c r="F33" s="3">
        <v>3.7948413123545088</v>
      </c>
      <c r="G33" s="3">
        <v>0.28112725687892798</v>
      </c>
      <c r="H33" s="3">
        <v>1.3275908446261271</v>
      </c>
      <c r="I33" s="1">
        <f t="shared" si="0"/>
        <v>19.511184308672458</v>
      </c>
    </row>
    <row r="34" spans="2:9" x14ac:dyDescent="0.35">
      <c r="B34" s="1" t="s">
        <v>15</v>
      </c>
      <c r="C34" s="3">
        <v>8.7510351895741234</v>
      </c>
      <c r="D34" s="3">
        <v>2.7358834236273339</v>
      </c>
      <c r="E34" s="3">
        <v>2.996857231111453</v>
      </c>
      <c r="F34" s="3">
        <v>3.6100445649151962</v>
      </c>
      <c r="G34" s="3">
        <v>0.1957795934616067</v>
      </c>
      <c r="H34" s="3">
        <v>1.3633835190078221</v>
      </c>
      <c r="I34" s="1">
        <f t="shared" si="0"/>
        <v>19.652983521697532</v>
      </c>
    </row>
    <row r="35" spans="2:9" x14ac:dyDescent="0.35">
      <c r="B35" s="1" t="s">
        <v>16</v>
      </c>
      <c r="C35" s="3">
        <v>8.6450481419265888</v>
      </c>
      <c r="D35" s="3">
        <v>3.0076218429465742</v>
      </c>
      <c r="E35" s="3">
        <v>3.095351388006661</v>
      </c>
      <c r="F35" s="3">
        <v>3.9107471012908239</v>
      </c>
      <c r="G35" s="3">
        <v>0.1292944920908716</v>
      </c>
      <c r="H35" s="3">
        <v>1.3906277659460149</v>
      </c>
      <c r="I35" s="1">
        <f t="shared" si="0"/>
        <v>20.178690732207535</v>
      </c>
    </row>
    <row r="36" spans="2:9" x14ac:dyDescent="0.35">
      <c r="B36" s="1" t="s">
        <v>17</v>
      </c>
      <c r="C36" s="3">
        <v>8.5398041749524882</v>
      </c>
      <c r="D36" s="3">
        <v>3.2578935710278238</v>
      </c>
      <c r="E36" s="3">
        <v>3.2697483595661638</v>
      </c>
      <c r="F36" s="3">
        <v>3.8826563376970542</v>
      </c>
      <c r="G36" s="3">
        <v>5.3336002985453261E-2</v>
      </c>
      <c r="H36" s="3">
        <v>1.4211250021424711</v>
      </c>
      <c r="I36" s="1">
        <f t="shared" si="0"/>
        <v>20.424563448371455</v>
      </c>
    </row>
    <row r="37" spans="2:9" x14ac:dyDescent="0.35">
      <c r="B37" s="1" t="s">
        <v>18</v>
      </c>
      <c r="C37" s="3">
        <v>8.4415688415958243</v>
      </c>
      <c r="D37" s="3">
        <v>3.5184412875900111</v>
      </c>
      <c r="E37" s="3">
        <v>3.4358136511071722</v>
      </c>
      <c r="F37" s="3">
        <v>4.8260566750282701</v>
      </c>
      <c r="G37" s="3">
        <v>-1.036906735801655E-2</v>
      </c>
      <c r="H37" s="3">
        <v>1.454161382753097</v>
      </c>
      <c r="I37" s="1">
        <f t="shared" si="0"/>
        <v>21.665672770716355</v>
      </c>
    </row>
    <row r="38" spans="2:9" x14ac:dyDescent="0.35">
      <c r="B38" s="1" t="s">
        <v>19</v>
      </c>
      <c r="C38" s="3">
        <v>8.3587480584636449</v>
      </c>
      <c r="D38" s="3">
        <v>3.7803094132443431</v>
      </c>
      <c r="E38" s="3">
        <v>3.5864287467457512</v>
      </c>
      <c r="F38" s="3">
        <v>4.5685455555076331</v>
      </c>
      <c r="G38" s="3">
        <v>-7.8030582947404947E-2</v>
      </c>
      <c r="H38" s="3">
        <v>1.4866957090791231</v>
      </c>
      <c r="I38" s="1">
        <f t="shared" si="0"/>
        <v>21.702696900093088</v>
      </c>
    </row>
    <row r="39" spans="2:9" x14ac:dyDescent="0.35">
      <c r="B39" s="1" t="s">
        <v>20</v>
      </c>
      <c r="C39" s="3">
        <v>8.2508361372797427</v>
      </c>
      <c r="D39" s="3">
        <v>4.0555602376375841</v>
      </c>
      <c r="E39" s="3">
        <v>3.6696827439907578</v>
      </c>
      <c r="F39" s="3">
        <v>4.8655027722200179</v>
      </c>
      <c r="G39" s="3">
        <v>-0.15146528693406069</v>
      </c>
      <c r="H39" s="3">
        <v>1.510829912545419</v>
      </c>
      <c r="I39" s="1">
        <f t="shared" si="0"/>
        <v>22.20094651673946</v>
      </c>
    </row>
    <row r="40" spans="2:9" x14ac:dyDescent="0.35">
      <c r="B40" s="1" t="s">
        <v>21</v>
      </c>
      <c r="C40" s="3">
        <v>8.102912366017879</v>
      </c>
      <c r="D40" s="3">
        <v>4.3038324233129339</v>
      </c>
      <c r="E40" s="3">
        <v>3.7296540830244411</v>
      </c>
      <c r="F40" s="3">
        <v>5.0035705731734952</v>
      </c>
      <c r="G40" s="3">
        <v>-0.2217747972730921</v>
      </c>
      <c r="H40" s="3">
        <v>1.522645472947981</v>
      </c>
      <c r="I40" s="1">
        <f t="shared" si="0"/>
        <v>22.440840121203639</v>
      </c>
    </row>
    <row r="41" spans="2:9" x14ac:dyDescent="0.35">
      <c r="B41" s="1" t="s">
        <v>22</v>
      </c>
      <c r="C41" s="3">
        <v>7.9196056650424547</v>
      </c>
      <c r="D41" s="3">
        <v>4.5669041994380031</v>
      </c>
      <c r="E41" s="3">
        <v>3.722106502176096</v>
      </c>
      <c r="F41" s="3">
        <v>4.7766346221444502</v>
      </c>
      <c r="G41" s="3">
        <v>-0.32088895858741162</v>
      </c>
      <c r="H41" s="3">
        <v>1.5246972247810919</v>
      </c>
      <c r="I41" s="1">
        <f t="shared" si="0"/>
        <v>22.189059254994685</v>
      </c>
    </row>
    <row r="42" spans="2:9" x14ac:dyDescent="0.35">
      <c r="B42" s="1" t="s">
        <v>23</v>
      </c>
      <c r="C42" s="3">
        <v>7.721976478981194</v>
      </c>
      <c r="D42" s="3">
        <v>4.8299903759679657</v>
      </c>
      <c r="E42" s="3">
        <v>3.6447100793687621</v>
      </c>
      <c r="F42" s="3">
        <v>4.8337665693083522</v>
      </c>
      <c r="G42" s="3">
        <v>-0.42449082250778081</v>
      </c>
      <c r="H42" s="3">
        <v>1.5177025400460169</v>
      </c>
      <c r="I42" s="1">
        <f t="shared" si="0"/>
        <v>22.123655221164508</v>
      </c>
    </row>
    <row r="43" spans="2:9" x14ac:dyDescent="0.35">
      <c r="B43" s="1" t="s">
        <v>24</v>
      </c>
      <c r="C43" s="3">
        <v>7.5698463975264403</v>
      </c>
      <c r="D43" s="3">
        <v>5.1115289362865086</v>
      </c>
      <c r="E43" s="3">
        <v>3.5796980079426319</v>
      </c>
      <c r="F43" s="3">
        <v>4.8647589942059408</v>
      </c>
      <c r="G43" s="3">
        <v>-0.52477656847937626</v>
      </c>
      <c r="H43" s="3">
        <v>1.51978797522812</v>
      </c>
      <c r="I43" s="1">
        <f t="shared" si="0"/>
        <v>22.120843742710264</v>
      </c>
    </row>
    <row r="44" spans="2:9" x14ac:dyDescent="0.35">
      <c r="B44" s="1" t="s">
        <v>25</v>
      </c>
      <c r="C44" s="3">
        <v>7.4181642847246518</v>
      </c>
      <c r="D44" s="3">
        <v>5.3554868772556992</v>
      </c>
      <c r="E44" s="3">
        <v>3.4801650937916881</v>
      </c>
      <c r="F44" s="3">
        <v>5.5496863027603807</v>
      </c>
      <c r="G44" s="3">
        <v>-0.61810272815340661</v>
      </c>
      <c r="H44" s="3">
        <v>1.5136682843460201</v>
      </c>
      <c r="I44" s="1">
        <f t="shared" si="0"/>
        <v>22.699068114725033</v>
      </c>
    </row>
    <row r="45" spans="2:9" ht="15" customHeight="1" x14ac:dyDescent="0.35">
      <c r="B45" s="1" t="s">
        <v>26</v>
      </c>
      <c r="C45" s="3">
        <v>7.2767602725644114</v>
      </c>
      <c r="D45" s="3">
        <v>5.5929196713194473</v>
      </c>
      <c r="E45" s="3">
        <v>3.4426417600324721</v>
      </c>
      <c r="F45" s="3">
        <v>5.5756929947487848</v>
      </c>
      <c r="G45" s="3">
        <v>-0.67338246693798254</v>
      </c>
      <c r="H45" s="3">
        <v>1.519368304415796</v>
      </c>
      <c r="I45" s="1">
        <f>SUM(C45:H45)</f>
        <v>22.734000536142929</v>
      </c>
    </row>
    <row r="46" spans="2:9" x14ac:dyDescent="0.35">
      <c r="B46" s="1" t="s">
        <v>54</v>
      </c>
      <c r="C46" s="3">
        <v>7.1412551847007739</v>
      </c>
      <c r="D46" s="3">
        <v>5.7145456225831337</v>
      </c>
      <c r="E46" s="3">
        <v>3.383063493813931</v>
      </c>
      <c r="F46" s="3">
        <v>5.6937651532859821</v>
      </c>
      <c r="G46" s="3">
        <v>-0.731896176066959</v>
      </c>
      <c r="H46" s="3">
        <v>1.510449348305301</v>
      </c>
      <c r="I46" s="1">
        <f>SUM(C46:H46)</f>
        <v>22.711182626622165</v>
      </c>
    </row>
    <row r="47" spans="2:9" x14ac:dyDescent="0.35">
      <c r="B47" s="1" t="s">
        <v>55</v>
      </c>
      <c r="C47" s="3">
        <v>6.9875452474654294</v>
      </c>
      <c r="D47" s="3">
        <v>5.7706581407804007</v>
      </c>
      <c r="E47" s="3">
        <v>3.3880867289975738</v>
      </c>
      <c r="F47" s="3">
        <v>5.8359739335673986</v>
      </c>
      <c r="G47" s="3">
        <v>-0.78978497026843208</v>
      </c>
      <c r="H47" s="3">
        <v>1.5010211225564309</v>
      </c>
      <c r="I47" s="1">
        <f>SUM(C47:H47)</f>
        <v>22.6935002030988</v>
      </c>
    </row>
    <row r="57" spans="2:10" x14ac:dyDescent="0.35">
      <c r="B57" s="4" t="s">
        <v>32</v>
      </c>
      <c r="C57" s="5" t="s">
        <v>43</v>
      </c>
      <c r="D57" s="5" t="s">
        <v>44</v>
      </c>
      <c r="E57" s="5" t="s">
        <v>45</v>
      </c>
      <c r="F57" s="5" t="s">
        <v>48</v>
      </c>
      <c r="G57" s="5" t="s">
        <v>46</v>
      </c>
      <c r="H57" s="5" t="s">
        <v>47</v>
      </c>
      <c r="I57" s="4" t="s">
        <v>49</v>
      </c>
      <c r="J57" s="4"/>
    </row>
    <row r="58" spans="2:10" x14ac:dyDescent="0.35">
      <c r="B58" s="1" t="s">
        <v>1</v>
      </c>
      <c r="C58" s="8">
        <f t="shared" ref="C58:H58" si="1">C20/$I20</f>
        <v>0.73679394465381132</v>
      </c>
      <c r="D58" s="9">
        <f t="shared" si="1"/>
        <v>3.1305802830738734E-3</v>
      </c>
      <c r="E58" s="9">
        <f t="shared" si="1"/>
        <v>9.3912413182073648E-3</v>
      </c>
      <c r="F58" s="9">
        <f t="shared" si="1"/>
        <v>7.8394112467969953E-4</v>
      </c>
      <c r="G58" s="8">
        <f t="shared" si="1"/>
        <v>0.17091824213610071</v>
      </c>
      <c r="H58" s="9">
        <f t="shared" si="1"/>
        <v>7.8982050484127028E-2</v>
      </c>
      <c r="I58" s="1">
        <f t="shared" ref="I58:I82" si="2">SUM(C58:H58)</f>
        <v>1</v>
      </c>
    </row>
    <row r="59" spans="2:10" x14ac:dyDescent="0.35">
      <c r="B59" s="1" t="s">
        <v>2</v>
      </c>
      <c r="C59" s="8">
        <f t="shared" ref="C59:H59" si="3">C21/$I21</f>
        <v>0.70574916219223505</v>
      </c>
      <c r="D59" s="9">
        <f t="shared" si="3"/>
        <v>6.7115589460522082E-3</v>
      </c>
      <c r="E59" s="9">
        <f t="shared" si="3"/>
        <v>2.69684930050599E-2</v>
      </c>
      <c r="F59" s="9">
        <f t="shared" si="3"/>
        <v>3.316847045010881E-2</v>
      </c>
      <c r="G59" s="8">
        <f t="shared" si="3"/>
        <v>0.1504920873243154</v>
      </c>
      <c r="H59" s="9">
        <f t="shared" si="3"/>
        <v>7.6910228082228721E-2</v>
      </c>
      <c r="I59" s="1">
        <f t="shared" si="2"/>
        <v>1.0000000000000002</v>
      </c>
    </row>
    <row r="60" spans="2:10" x14ac:dyDescent="0.35">
      <c r="B60" s="1" t="s">
        <v>3</v>
      </c>
      <c r="C60" s="8">
        <f t="shared" ref="C60:H60" si="4">C22/$I22</f>
        <v>0.654879127455539</v>
      </c>
      <c r="D60" s="9">
        <f t="shared" si="4"/>
        <v>1.1847962233418293E-2</v>
      </c>
      <c r="E60" s="9">
        <f t="shared" si="4"/>
        <v>4.752303883926845E-2</v>
      </c>
      <c r="F60" s="9">
        <f t="shared" si="4"/>
        <v>8.7175566800469756E-2</v>
      </c>
      <c r="G60" s="8">
        <f t="shared" si="4"/>
        <v>0.12594285404932476</v>
      </c>
      <c r="H60" s="9">
        <f t="shared" si="4"/>
        <v>7.2631450621979718E-2</v>
      </c>
      <c r="I60" s="1">
        <f t="shared" si="2"/>
        <v>1</v>
      </c>
    </row>
    <row r="61" spans="2:10" x14ac:dyDescent="0.35">
      <c r="B61" s="1" t="s">
        <v>4</v>
      </c>
      <c r="C61" s="8">
        <f t="shared" ref="C61:H61" si="5">C23/$I23</f>
        <v>0.63029340985956117</v>
      </c>
      <c r="D61" s="9">
        <f t="shared" si="5"/>
        <v>1.8587168603502541E-2</v>
      </c>
      <c r="E61" s="9">
        <f t="shared" si="5"/>
        <v>6.4646952658752088E-2</v>
      </c>
      <c r="F61" s="8">
        <f t="shared" si="5"/>
        <v>0.11015825168486745</v>
      </c>
      <c r="G61" s="8">
        <f t="shared" si="5"/>
        <v>0.10582239927063246</v>
      </c>
      <c r="H61" s="9">
        <f t="shared" si="5"/>
        <v>7.0491817922684261E-2</v>
      </c>
      <c r="I61" s="1">
        <f t="shared" si="2"/>
        <v>0.99999999999999989</v>
      </c>
    </row>
    <row r="62" spans="2:10" x14ac:dyDescent="0.35">
      <c r="B62" s="1" t="s">
        <v>5</v>
      </c>
      <c r="C62" s="8">
        <f t="shared" ref="C62:H62" si="6">C24/$I24</f>
        <v>0.6025141793022506</v>
      </c>
      <c r="D62" s="9">
        <f t="shared" si="6"/>
        <v>2.7212757795789057E-2</v>
      </c>
      <c r="E62" s="9">
        <f t="shared" si="6"/>
        <v>8.264220703806463E-2</v>
      </c>
      <c r="F62" s="8">
        <f t="shared" si="6"/>
        <v>0.12943719263850342</v>
      </c>
      <c r="G62" s="9">
        <f t="shared" si="6"/>
        <v>8.8609681740312765E-2</v>
      </c>
      <c r="H62" s="9">
        <f t="shared" si="6"/>
        <v>6.9583981485079716E-2</v>
      </c>
      <c r="I62" s="1">
        <f t="shared" si="2"/>
        <v>1</v>
      </c>
    </row>
    <row r="63" spans="2:10" x14ac:dyDescent="0.35">
      <c r="B63" s="1" t="s">
        <v>6</v>
      </c>
      <c r="C63" s="8">
        <f t="shared" ref="C63:H63" si="7">C25/$I25</f>
        <v>0.57604428959969778</v>
      </c>
      <c r="D63" s="9">
        <f t="shared" si="7"/>
        <v>3.7132313196279E-2</v>
      </c>
      <c r="E63" s="9">
        <f t="shared" si="7"/>
        <v>9.2792872753302905E-2</v>
      </c>
      <c r="F63" s="8">
        <f t="shared" si="7"/>
        <v>0.15235444045703561</v>
      </c>
      <c r="G63" s="9">
        <f t="shared" si="7"/>
        <v>7.3373251325777947E-2</v>
      </c>
      <c r="H63" s="9">
        <f t="shared" si="7"/>
        <v>6.8302832667906724E-2</v>
      </c>
      <c r="I63" s="1">
        <f t="shared" si="2"/>
        <v>1</v>
      </c>
    </row>
    <row r="64" spans="2:10" x14ac:dyDescent="0.35">
      <c r="B64" s="1" t="s">
        <v>7</v>
      </c>
      <c r="C64" s="8">
        <f t="shared" ref="C64:H64" si="8">C26/$I26</f>
        <v>0.53843157227517535</v>
      </c>
      <c r="D64" s="9">
        <f t="shared" si="8"/>
        <v>4.6533537720268275E-2</v>
      </c>
      <c r="E64" s="8">
        <f t="shared" si="8"/>
        <v>0.10092982766384673</v>
      </c>
      <c r="F64" s="8">
        <f t="shared" si="8"/>
        <v>0.1883152708743098</v>
      </c>
      <c r="G64" s="9">
        <f t="shared" si="8"/>
        <v>5.9824462735350421E-2</v>
      </c>
      <c r="H64" s="9">
        <f t="shared" si="8"/>
        <v>6.5965328731049391E-2</v>
      </c>
      <c r="I64" s="1">
        <f t="shared" si="2"/>
        <v>1</v>
      </c>
    </row>
    <row r="65" spans="2:9" x14ac:dyDescent="0.35">
      <c r="B65" s="1" t="s">
        <v>8</v>
      </c>
      <c r="C65" s="8">
        <f t="shared" ref="C65:H65" si="9">C27/$I27</f>
        <v>0.52880991569712432</v>
      </c>
      <c r="D65" s="9">
        <f t="shared" si="9"/>
        <v>5.8274606444235863E-2</v>
      </c>
      <c r="E65" s="8">
        <f t="shared" si="9"/>
        <v>0.10367142674856933</v>
      </c>
      <c r="F65" s="8">
        <f t="shared" si="9"/>
        <v>0.19238046680142862</v>
      </c>
      <c r="G65" s="9">
        <f t="shared" si="9"/>
        <v>5.0807684745539074E-2</v>
      </c>
      <c r="H65" s="9">
        <f t="shared" si="9"/>
        <v>6.6055899563102885E-2</v>
      </c>
      <c r="I65" s="1">
        <f t="shared" si="2"/>
        <v>1.0000000000000002</v>
      </c>
    </row>
    <row r="66" spans="2:9" x14ac:dyDescent="0.35">
      <c r="B66" s="1" t="s">
        <v>9</v>
      </c>
      <c r="C66" s="8">
        <f t="shared" ref="C66:H66" si="10">C28/$I28</f>
        <v>0.52403716773606679</v>
      </c>
      <c r="D66" s="9">
        <f t="shared" si="10"/>
        <v>7.165581921626446E-2</v>
      </c>
      <c r="E66" s="8">
        <f t="shared" si="10"/>
        <v>0.10534715244402079</v>
      </c>
      <c r="F66" s="8">
        <f t="shared" si="10"/>
        <v>0.18898235024326454</v>
      </c>
      <c r="G66" s="9">
        <f t="shared" si="10"/>
        <v>4.3266242235425661E-2</v>
      </c>
      <c r="H66" s="9">
        <f t="shared" si="10"/>
        <v>6.6711268124957659E-2</v>
      </c>
      <c r="I66" s="1">
        <f t="shared" si="2"/>
        <v>1</v>
      </c>
    </row>
    <row r="67" spans="2:9" x14ac:dyDescent="0.35">
      <c r="B67" s="1" t="s">
        <v>10</v>
      </c>
      <c r="C67" s="8">
        <f t="shared" ref="C67:H67" si="11">C29/$I29</f>
        <v>0.50465622829561374</v>
      </c>
      <c r="D67" s="9">
        <f t="shared" si="11"/>
        <v>8.3537979041027263E-2</v>
      </c>
      <c r="E67" s="8">
        <f t="shared" si="11"/>
        <v>0.10594915116850609</v>
      </c>
      <c r="F67" s="8">
        <f t="shared" si="11"/>
        <v>0.20440768978103083</v>
      </c>
      <c r="G67" s="9">
        <f t="shared" si="11"/>
        <v>3.5610261193675247E-2</v>
      </c>
      <c r="H67" s="9">
        <f t="shared" si="11"/>
        <v>6.583869052014707E-2</v>
      </c>
      <c r="I67" s="1">
        <f t="shared" si="2"/>
        <v>1.0000000000000002</v>
      </c>
    </row>
    <row r="68" spans="2:9" x14ac:dyDescent="0.35">
      <c r="B68" s="1" t="s">
        <v>11</v>
      </c>
      <c r="C68" s="8">
        <f t="shared" ref="C68:H68" si="12">C30/$I30</f>
        <v>0.51560767127152674</v>
      </c>
      <c r="D68" s="8">
        <f t="shared" si="12"/>
        <v>0.10020642396824006</v>
      </c>
      <c r="E68" s="8">
        <f t="shared" si="12"/>
        <v>0.12162690471619075</v>
      </c>
      <c r="F68" s="8">
        <f t="shared" si="12"/>
        <v>0.16220194665641147</v>
      </c>
      <c r="G68" s="9">
        <f t="shared" si="12"/>
        <v>3.060810525064378E-2</v>
      </c>
      <c r="H68" s="9">
        <f t="shared" si="12"/>
        <v>6.9748948136987288E-2</v>
      </c>
      <c r="I68" s="1">
        <f t="shared" si="2"/>
        <v>1</v>
      </c>
    </row>
    <row r="69" spans="2:9" x14ac:dyDescent="0.35">
      <c r="B69" s="1" t="s">
        <v>12</v>
      </c>
      <c r="C69" s="8">
        <f t="shared" ref="C69:H69" si="13">C31/$I31</f>
        <v>0.49333383099437</v>
      </c>
      <c r="D69" s="8">
        <f t="shared" si="13"/>
        <v>0.11080182735229893</v>
      </c>
      <c r="E69" s="8">
        <f t="shared" si="13"/>
        <v>0.13268292549542057</v>
      </c>
      <c r="F69" s="8">
        <f t="shared" si="13"/>
        <v>0.16937872729590836</v>
      </c>
      <c r="G69" s="9">
        <f t="shared" si="13"/>
        <v>2.4251736975148146E-2</v>
      </c>
      <c r="H69" s="9">
        <f t="shared" si="13"/>
        <v>6.9550951886854021E-2</v>
      </c>
      <c r="I69" s="1">
        <f t="shared" si="2"/>
        <v>1.0000000000000002</v>
      </c>
    </row>
    <row r="70" spans="2:9" x14ac:dyDescent="0.35">
      <c r="B70" s="1" t="s">
        <v>13</v>
      </c>
      <c r="C70" s="8">
        <f t="shared" ref="C70:H70" si="14">C32/$I32</f>
        <v>0.47182073985057116</v>
      </c>
      <c r="D70" s="8">
        <f t="shared" si="14"/>
        <v>0.11937458230099363</v>
      </c>
      <c r="E70" s="8">
        <f t="shared" si="14"/>
        <v>0.14373923815869313</v>
      </c>
      <c r="F70" s="8">
        <f t="shared" si="14"/>
        <v>0.17672604874184916</v>
      </c>
      <c r="G70" s="9">
        <f t="shared" si="14"/>
        <v>1.9043742626735062E-2</v>
      </c>
      <c r="H70" s="9">
        <f t="shared" si="14"/>
        <v>6.9295648321157671E-2</v>
      </c>
      <c r="I70" s="1">
        <f t="shared" si="2"/>
        <v>0.99999999999999978</v>
      </c>
    </row>
    <row r="71" spans="2:9" x14ac:dyDescent="0.35">
      <c r="B71" s="1" t="s">
        <v>14</v>
      </c>
      <c r="C71" s="8">
        <f t="shared" ref="C71:H71" si="15">C33/$I33</f>
        <v>0.45058878766830068</v>
      </c>
      <c r="D71" s="8">
        <f t="shared" si="15"/>
        <v>0.12692181208613793</v>
      </c>
      <c r="E71" s="8">
        <f t="shared" si="15"/>
        <v>0.14554263328494405</v>
      </c>
      <c r="F71" s="8">
        <f t="shared" si="15"/>
        <v>0.19449569294815963</v>
      </c>
      <c r="G71" s="9">
        <f t="shared" si="15"/>
        <v>1.4408518336530228E-2</v>
      </c>
      <c r="H71" s="9">
        <f t="shared" si="15"/>
        <v>6.8042555675927416E-2</v>
      </c>
      <c r="I71" s="1">
        <f t="shared" si="2"/>
        <v>0.99999999999999989</v>
      </c>
    </row>
    <row r="72" spans="2:9" x14ac:dyDescent="0.35">
      <c r="B72" s="1" t="s">
        <v>15</v>
      </c>
      <c r="C72" s="8">
        <f t="shared" ref="C72:H72" si="16">C34/$I34</f>
        <v>0.44527769434664699</v>
      </c>
      <c r="D72" s="8">
        <f t="shared" si="16"/>
        <v>0.13920957195159858</v>
      </c>
      <c r="E72" s="8">
        <f t="shared" si="16"/>
        <v>0.15248866554041657</v>
      </c>
      <c r="F72" s="8">
        <f t="shared" si="16"/>
        <v>0.1836893905156736</v>
      </c>
      <c r="G72" s="9">
        <f t="shared" si="16"/>
        <v>9.9618255541434539E-3</v>
      </c>
      <c r="H72" s="9">
        <f t="shared" si="16"/>
        <v>6.9372852091520984E-2</v>
      </c>
      <c r="I72" s="1">
        <f t="shared" si="2"/>
        <v>1.0000000000000002</v>
      </c>
    </row>
    <row r="73" spans="2:9" x14ac:dyDescent="0.35">
      <c r="B73" s="1" t="s">
        <v>16</v>
      </c>
      <c r="C73" s="8">
        <f t="shared" ref="C73:H73" si="17">C35/$I35</f>
        <v>0.42842463154103888</v>
      </c>
      <c r="D73" s="8">
        <f t="shared" si="17"/>
        <v>0.14904940478353534</v>
      </c>
      <c r="E73" s="8">
        <f t="shared" si="17"/>
        <v>0.15339703794885565</v>
      </c>
      <c r="F73" s="8">
        <f t="shared" si="17"/>
        <v>0.19380579013725688</v>
      </c>
      <c r="G73" s="9">
        <f t="shared" si="17"/>
        <v>6.4074767687728401E-3</v>
      </c>
      <c r="H73" s="9">
        <f t="shared" si="17"/>
        <v>6.891565882054039E-2</v>
      </c>
      <c r="I73" s="1">
        <f t="shared" si="2"/>
        <v>1</v>
      </c>
    </row>
    <row r="74" spans="2:9" x14ac:dyDescent="0.35">
      <c r="B74" s="1" t="s">
        <v>17</v>
      </c>
      <c r="C74" s="8">
        <f t="shared" ref="C74:H74" si="18">C36/$I36</f>
        <v>0.41811440408697725</v>
      </c>
      <c r="D74" s="8">
        <f t="shared" si="18"/>
        <v>0.15950860243662102</v>
      </c>
      <c r="E74" s="8">
        <f t="shared" si="18"/>
        <v>0.16008902064572039</v>
      </c>
      <c r="F74" s="8">
        <f t="shared" si="18"/>
        <v>0.19009739657405683</v>
      </c>
      <c r="G74" s="9">
        <f t="shared" si="18"/>
        <v>2.6113656294429141E-3</v>
      </c>
      <c r="H74" s="9">
        <f t="shared" si="18"/>
        <v>6.9579210627181559E-2</v>
      </c>
      <c r="I74" s="1">
        <f t="shared" si="2"/>
        <v>1</v>
      </c>
    </row>
    <row r="75" spans="2:9" x14ac:dyDescent="0.35">
      <c r="B75" s="1" t="s">
        <v>18</v>
      </c>
      <c r="C75" s="8">
        <f t="shared" ref="C75:H75" si="19">C37/$I37</f>
        <v>0.38962874270886128</v>
      </c>
      <c r="D75" s="8">
        <f t="shared" si="19"/>
        <v>0.16239704738574232</v>
      </c>
      <c r="E75" s="8">
        <f t="shared" si="19"/>
        <v>0.15858328921828216</v>
      </c>
      <c r="F75" s="8">
        <f t="shared" si="19"/>
        <v>0.22275129538332361</v>
      </c>
      <c r="G75" s="9">
        <f t="shared" si="19"/>
        <v>-4.7859429373601245E-4</v>
      </c>
      <c r="H75" s="9">
        <f t="shared" si="19"/>
        <v>6.7118219597526785E-2</v>
      </c>
      <c r="I75" s="1">
        <f t="shared" si="2"/>
        <v>1.0000000000000002</v>
      </c>
    </row>
    <row r="76" spans="2:9" x14ac:dyDescent="0.35">
      <c r="B76" s="1" t="s">
        <v>19</v>
      </c>
      <c r="C76" s="8">
        <f t="shared" ref="C76:H76" si="20">C38/$I38</f>
        <v>0.3851478964546472</v>
      </c>
      <c r="D76" s="8">
        <f t="shared" si="20"/>
        <v>0.1741861590127137</v>
      </c>
      <c r="E76" s="8">
        <f t="shared" si="20"/>
        <v>0.16525267634965535</v>
      </c>
      <c r="F76" s="8">
        <f t="shared" si="20"/>
        <v>0.21050589134330294</v>
      </c>
      <c r="G76" s="9">
        <f t="shared" si="20"/>
        <v>-3.5954325541481557E-3</v>
      </c>
      <c r="H76" s="9">
        <f t="shared" si="20"/>
        <v>6.8502809393829134E-2</v>
      </c>
      <c r="I76" s="1">
        <f t="shared" si="2"/>
        <v>1</v>
      </c>
    </row>
    <row r="77" spans="2:9" x14ac:dyDescent="0.35">
      <c r="B77" s="1" t="s">
        <v>20</v>
      </c>
      <c r="C77" s="8">
        <f t="shared" ref="C77:H77" si="21">C39/$I39</f>
        <v>0.37164344011452988</v>
      </c>
      <c r="D77" s="8">
        <f t="shared" si="21"/>
        <v>0.18267510507174553</v>
      </c>
      <c r="E77" s="8">
        <f t="shared" si="21"/>
        <v>0.16529397704840312</v>
      </c>
      <c r="F77" s="8">
        <f t="shared" si="21"/>
        <v>0.21915744756879804</v>
      </c>
      <c r="G77" s="9">
        <f t="shared" si="21"/>
        <v>-6.8224697906396122E-3</v>
      </c>
      <c r="H77" s="9">
        <f t="shared" si="21"/>
        <v>6.805249998716302E-2</v>
      </c>
      <c r="I77" s="1">
        <f t="shared" si="2"/>
        <v>1</v>
      </c>
    </row>
    <row r="78" spans="2:9" x14ac:dyDescent="0.35">
      <c r="B78" s="1" t="s">
        <v>21</v>
      </c>
      <c r="C78" s="8">
        <f t="shared" ref="C78:H78" si="22">C40/$I40</f>
        <v>0.36107883315659356</v>
      </c>
      <c r="D78" s="8">
        <f t="shared" si="22"/>
        <v>0.19178570855938584</v>
      </c>
      <c r="E78" s="8">
        <f t="shared" si="22"/>
        <v>0.16619939640764203</v>
      </c>
      <c r="F78" s="8">
        <f t="shared" si="22"/>
        <v>0.22296716816968809</v>
      </c>
      <c r="G78" s="9">
        <f t="shared" si="22"/>
        <v>-9.8826423643357322E-3</v>
      </c>
      <c r="H78" s="9">
        <f t="shared" si="22"/>
        <v>6.7851536071026217E-2</v>
      </c>
      <c r="I78" s="1">
        <f t="shared" si="2"/>
        <v>1</v>
      </c>
    </row>
    <row r="79" spans="2:9" x14ac:dyDescent="0.35">
      <c r="B79" s="1" t="s">
        <v>22</v>
      </c>
      <c r="C79" s="8">
        <f t="shared" ref="C79:H79" si="23">C41/$I41</f>
        <v>0.35691489098438356</v>
      </c>
      <c r="D79" s="8">
        <f t="shared" si="23"/>
        <v>0.20581783783420235</v>
      </c>
      <c r="E79" s="8">
        <f t="shared" si="23"/>
        <v>0.1677451242705687</v>
      </c>
      <c r="F79" s="8">
        <f t="shared" si="23"/>
        <v>0.21526981235444875</v>
      </c>
      <c r="G79" s="9">
        <f t="shared" si="23"/>
        <v>-1.4461584644025886E-2</v>
      </c>
      <c r="H79" s="9">
        <f t="shared" si="23"/>
        <v>6.8713919200422496E-2</v>
      </c>
      <c r="I79" s="1">
        <f t="shared" si="2"/>
        <v>1</v>
      </c>
    </row>
    <row r="80" spans="2:9" x14ac:dyDescent="0.35">
      <c r="B80" s="1" t="s">
        <v>23</v>
      </c>
      <c r="C80" s="8">
        <f t="shared" ref="C80:H80" si="24">C42/$I42</f>
        <v>0.34903710086721995</v>
      </c>
      <c r="D80" s="8">
        <f t="shared" si="24"/>
        <v>0.21831791933492864</v>
      </c>
      <c r="E80" s="8">
        <f t="shared" si="24"/>
        <v>0.16474267217299898</v>
      </c>
      <c r="F80" s="8">
        <f t="shared" si="24"/>
        <v>0.21848860511459012</v>
      </c>
      <c r="G80" s="9">
        <f t="shared" si="24"/>
        <v>-1.9187192092095764E-2</v>
      </c>
      <c r="H80" s="9">
        <f t="shared" si="24"/>
        <v>6.8600894602358145E-2</v>
      </c>
      <c r="I80" s="1">
        <f t="shared" si="2"/>
        <v>1</v>
      </c>
    </row>
    <row r="81" spans="2:9" x14ac:dyDescent="0.35">
      <c r="B81" s="1" t="s">
        <v>24</v>
      </c>
      <c r="C81" s="8">
        <f t="shared" ref="C81:H81" si="25">C43/$I43</f>
        <v>0.3422042344122167</v>
      </c>
      <c r="D81" s="8">
        <f t="shared" si="25"/>
        <v>0.23107296429282764</v>
      </c>
      <c r="E81" s="8">
        <f t="shared" si="25"/>
        <v>0.16182465956445677</v>
      </c>
      <c r="F81" s="8">
        <f t="shared" si="25"/>
        <v>0.2199174249765713</v>
      </c>
      <c r="G81" s="9">
        <f t="shared" si="25"/>
        <v>-2.3723171438806982E-2</v>
      </c>
      <c r="H81" s="9">
        <f t="shared" si="25"/>
        <v>6.8703888192734652E-2</v>
      </c>
      <c r="I81" s="1">
        <f t="shared" si="2"/>
        <v>1</v>
      </c>
    </row>
    <row r="82" spans="2:9" x14ac:dyDescent="0.35">
      <c r="B82" s="1" t="s">
        <v>25</v>
      </c>
      <c r="C82" s="8">
        <f t="shared" ref="C82:H82" si="26">C44/$I44</f>
        <v>0.3268047942422993</v>
      </c>
      <c r="D82" s="8">
        <f t="shared" si="26"/>
        <v>0.23593421765986772</v>
      </c>
      <c r="E82" s="8">
        <f t="shared" si="26"/>
        <v>0.15331753163620326</v>
      </c>
      <c r="F82" s="8">
        <f t="shared" si="26"/>
        <v>0.24448960964878833</v>
      </c>
      <c r="G82" s="9">
        <f t="shared" si="26"/>
        <v>-2.7230312937491886E-2</v>
      </c>
      <c r="H82" s="9">
        <f t="shared" si="26"/>
        <v>6.6684159750333261E-2</v>
      </c>
      <c r="I82" s="1">
        <f t="shared" si="2"/>
        <v>1</v>
      </c>
    </row>
    <row r="83" spans="2:9" x14ac:dyDescent="0.35">
      <c r="B83" s="1" t="s">
        <v>26</v>
      </c>
      <c r="C83" s="8">
        <f t="shared" ref="C83:H83" si="27">C45/$I45</f>
        <v>0.32008269996280175</v>
      </c>
      <c r="D83" s="8">
        <f t="shared" si="27"/>
        <v>0.24601563910530053</v>
      </c>
      <c r="E83" s="8">
        <f t="shared" si="27"/>
        <v>0.15143141017170725</v>
      </c>
      <c r="F83" s="8">
        <f t="shared" si="27"/>
        <v>0.24525788964790629</v>
      </c>
      <c r="G83" s="9">
        <f t="shared" si="27"/>
        <v>-2.9620060308674086E-2</v>
      </c>
      <c r="H83" s="9">
        <f t="shared" si="27"/>
        <v>6.6832421420958285E-2</v>
      </c>
      <c r="I83" s="1">
        <f>SUM(C83:H83)</f>
        <v>1</v>
      </c>
    </row>
    <row r="84" spans="2:9" x14ac:dyDescent="0.35">
      <c r="B84" s="1" t="s">
        <v>54</v>
      </c>
      <c r="C84" s="8">
        <f t="shared" ref="C84:H84" si="28">C46/$I46</f>
        <v>0.31443783893181143</v>
      </c>
      <c r="D84" s="8">
        <f t="shared" si="28"/>
        <v>0.25161814408926964</v>
      </c>
      <c r="E84" s="8">
        <f t="shared" si="28"/>
        <v>0.14896025228771162</v>
      </c>
      <c r="F84" s="8">
        <f t="shared" si="28"/>
        <v>0.25070315566093515</v>
      </c>
      <c r="G84" s="9">
        <f t="shared" si="28"/>
        <v>-3.2226246783336882E-2</v>
      </c>
      <c r="H84" s="9">
        <f t="shared" si="28"/>
        <v>6.6506855813608948E-2</v>
      </c>
      <c r="I84" s="1">
        <f>SUM(C84:H84)</f>
        <v>0.99999999999999989</v>
      </c>
    </row>
    <row r="85" spans="2:9" x14ac:dyDescent="0.35">
      <c r="B85" s="1" t="s">
        <v>55</v>
      </c>
      <c r="C85" s="8">
        <f t="shared" ref="C85:H85" si="29">C47/$I47</f>
        <v>0.30790954171588214</v>
      </c>
      <c r="D85" s="8">
        <f t="shared" si="29"/>
        <v>0.25428682614559461</v>
      </c>
      <c r="E85" s="8">
        <f t="shared" si="29"/>
        <v>0.14929767108094369</v>
      </c>
      <c r="F85" s="8">
        <f t="shared" si="29"/>
        <v>0.25716499796582704</v>
      </c>
      <c r="G85" s="9">
        <f t="shared" si="29"/>
        <v>-3.4802254531039106E-2</v>
      </c>
      <c r="H85" s="9">
        <f t="shared" si="29"/>
        <v>6.614321762279167E-2</v>
      </c>
      <c r="I85" s="1">
        <f>SUM(C85:H85)</f>
        <v>1</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B1011-E18B-436F-9756-7B4E7C25094C}">
  <dimension ref="B2:AH47"/>
  <sheetViews>
    <sheetView topLeftCell="A10" zoomScale="90" zoomScaleNormal="85" workbookViewId="0">
      <selection activeCell="F39" sqref="F39"/>
    </sheetView>
  </sheetViews>
  <sheetFormatPr defaultColWidth="10.3828125" defaultRowHeight="14.15" x14ac:dyDescent="0.35"/>
  <cols>
    <col min="1" max="1" width="3.53515625" style="1" customWidth="1"/>
    <col min="2" max="16384" width="10.3828125" style="1"/>
  </cols>
  <sheetData>
    <row r="2" spans="2:34" x14ac:dyDescent="0.35">
      <c r="B2" s="4" t="s">
        <v>50</v>
      </c>
    </row>
    <row r="4" spans="2:34" s="2" customFormat="1" x14ac:dyDescent="0.35">
      <c r="B4" s="1" t="s">
        <v>51</v>
      </c>
    </row>
    <row r="6" spans="2:34" x14ac:dyDescent="0.35">
      <c r="B6" s="1" t="s">
        <v>70</v>
      </c>
    </row>
    <row r="12" spans="2:34" x14ac:dyDescent="0.35">
      <c r="C12" s="1" t="s">
        <v>52</v>
      </c>
    </row>
    <row r="13" spans="2:34" ht="14.6" x14ac:dyDescent="0.4">
      <c r="B13" s="4" t="s">
        <v>32</v>
      </c>
      <c r="C13" s="4" t="s">
        <v>49</v>
      </c>
      <c r="D13" s="4" t="s">
        <v>78</v>
      </c>
      <c r="E13" s="1" t="s">
        <v>75</v>
      </c>
      <c r="G13"/>
      <c r="H13"/>
      <c r="I13"/>
      <c r="J13"/>
      <c r="K13"/>
      <c r="L13"/>
      <c r="M13"/>
      <c r="N13"/>
      <c r="O13"/>
      <c r="P13"/>
      <c r="Q13"/>
      <c r="R13"/>
      <c r="S13"/>
      <c r="T13"/>
      <c r="U13"/>
      <c r="V13"/>
      <c r="W13"/>
      <c r="X13"/>
      <c r="Y13"/>
      <c r="Z13"/>
      <c r="AA13"/>
      <c r="AB13"/>
      <c r="AC13"/>
      <c r="AD13"/>
      <c r="AE13"/>
      <c r="AF13"/>
      <c r="AG13"/>
      <c r="AH13"/>
    </row>
    <row r="14" spans="2:34" x14ac:dyDescent="0.35">
      <c r="B14" s="1" t="s">
        <v>62</v>
      </c>
      <c r="C14" s="1">
        <v>12.236476349776003</v>
      </c>
      <c r="D14" s="1">
        <v>6.0276896490767369</v>
      </c>
      <c r="E14" s="1">
        <v>2019</v>
      </c>
    </row>
    <row r="15" spans="2:34" x14ac:dyDescent="0.35">
      <c r="B15" s="1" t="s">
        <v>61</v>
      </c>
      <c r="C15" s="1">
        <v>11.963636826546006</v>
      </c>
      <c r="D15" s="1">
        <v>6.2808959077662729</v>
      </c>
      <c r="E15" s="1">
        <v>2020</v>
      </c>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spans="2:34" x14ac:dyDescent="0.35">
      <c r="B16" s="1" t="s">
        <v>60</v>
      </c>
      <c r="C16" s="1">
        <v>11.615993713864988</v>
      </c>
      <c r="D16" s="1">
        <v>6.4116906107577769</v>
      </c>
      <c r="E16" s="1">
        <v>2021</v>
      </c>
    </row>
    <row r="17" spans="2:5" x14ac:dyDescent="0.35">
      <c r="B17" s="1" t="s">
        <v>59</v>
      </c>
      <c r="C17" s="1">
        <v>11.447492986043004</v>
      </c>
      <c r="D17" s="1">
        <v>6.8289292226398128</v>
      </c>
      <c r="E17" s="1">
        <v>2022</v>
      </c>
    </row>
    <row r="18" spans="2:5" x14ac:dyDescent="0.35">
      <c r="B18" s="1" t="s">
        <v>58</v>
      </c>
      <c r="C18" s="1">
        <v>11.50625630846001</v>
      </c>
      <c r="D18" s="1">
        <v>7.4558937625423294</v>
      </c>
      <c r="E18" s="1">
        <v>2023</v>
      </c>
    </row>
    <row r="19" spans="2:5" x14ac:dyDescent="0.35">
      <c r="B19" s="1" t="s">
        <v>57</v>
      </c>
      <c r="E19" s="1">
        <v>2024</v>
      </c>
    </row>
    <row r="20" spans="2:5" ht="14.6" x14ac:dyDescent="0.4">
      <c r="B20" s="1" t="s">
        <v>1</v>
      </c>
      <c r="C20">
        <v>11.377700892074619</v>
      </c>
      <c r="D20" s="1">
        <f>SUM('Renewable Generation ISP'!$C20,'Renewable Generation ISP'!$E20)</f>
        <v>10.084234925077061</v>
      </c>
      <c r="E20" s="1">
        <v>2025</v>
      </c>
    </row>
    <row r="21" spans="2:5" ht="14.6" x14ac:dyDescent="0.4">
      <c r="B21" s="1" t="s">
        <v>2</v>
      </c>
      <c r="C21">
        <v>12.0031538194895</v>
      </c>
      <c r="D21" s="1">
        <f>SUM('Renewable Generation ISP'!$C21,'Renewable Generation ISP'!$E21)</f>
        <v>10.282489000911523</v>
      </c>
      <c r="E21" s="1">
        <v>2026</v>
      </c>
    </row>
    <row r="22" spans="2:5" ht="14.6" x14ac:dyDescent="0.4">
      <c r="B22" s="1" t="s">
        <v>3</v>
      </c>
      <c r="C22">
        <v>13.193121306251999</v>
      </c>
      <c r="D22" s="1">
        <f>SUM('Renewable Generation ISP'!$C22,'Renewable Generation ISP'!$E22)</f>
        <v>10.628079965437781</v>
      </c>
      <c r="E22" s="1">
        <v>2027</v>
      </c>
    </row>
    <row r="23" spans="2:5" ht="14.6" x14ac:dyDescent="0.4">
      <c r="B23" s="1" t="s">
        <v>4</v>
      </c>
      <c r="C23">
        <v>14.064566236950499</v>
      </c>
      <c r="D23" s="1">
        <f>SUM('Renewable Generation ISP'!$C23,'Renewable Generation ISP'!$E23)</f>
        <v>11.785901094700403</v>
      </c>
      <c r="E23" s="1">
        <v>2028</v>
      </c>
    </row>
    <row r="24" spans="2:5" ht="14.6" x14ac:dyDescent="0.4">
      <c r="B24" s="1" t="s">
        <v>5</v>
      </c>
      <c r="C24">
        <v>14.578196412680001</v>
      </c>
      <c r="D24" s="1">
        <f>SUM('Renewable Generation ISP'!$C24,'Renewable Generation ISP'!$E24)</f>
        <v>11.914751763629875</v>
      </c>
      <c r="E24" s="1">
        <v>2029</v>
      </c>
    </row>
    <row r="25" spans="2:5" ht="14.6" x14ac:dyDescent="0.4">
      <c r="B25" s="1" t="s">
        <v>6</v>
      </c>
      <c r="C25">
        <v>15.214388527452</v>
      </c>
      <c r="D25" s="1">
        <f>SUM('Renewable Generation ISP'!$C25,'Renewable Generation ISP'!$E25)</f>
        <v>14.381780038448596</v>
      </c>
      <c r="E25" s="1">
        <v>2030</v>
      </c>
    </row>
    <row r="26" spans="2:5" ht="14.6" x14ac:dyDescent="0.4">
      <c r="B26" s="1" t="s">
        <v>7</v>
      </c>
      <c r="C26">
        <v>16.232795835704501</v>
      </c>
      <c r="D26" s="1">
        <f>SUM('Renewable Generation ISP'!$C26,'Renewable Generation ISP'!$E26)</f>
        <v>14.978930829584364</v>
      </c>
      <c r="E26" s="1">
        <v>2031</v>
      </c>
    </row>
    <row r="27" spans="2:5" ht="14.6" x14ac:dyDescent="0.4">
      <c r="B27" s="1" t="s">
        <v>8</v>
      </c>
      <c r="C27">
        <v>16.522626393936498</v>
      </c>
      <c r="D27" s="1">
        <f>SUM('Renewable Generation ISP'!$C27,'Renewable Generation ISP'!$E27)</f>
        <v>16.116860873190888</v>
      </c>
      <c r="E27" s="1">
        <v>2032</v>
      </c>
    </row>
    <row r="28" spans="2:5" ht="14.6" x14ac:dyDescent="0.4">
      <c r="B28" s="1" t="s">
        <v>9</v>
      </c>
      <c r="C28">
        <v>16.6503077052115</v>
      </c>
      <c r="D28" s="1">
        <f>SUM('Renewable Generation ISP'!$C28,'Renewable Generation ISP'!$E28)</f>
        <v>16.997663305220748</v>
      </c>
      <c r="E28" s="1">
        <v>2033</v>
      </c>
    </row>
    <row r="29" spans="2:5" ht="14.6" x14ac:dyDescent="0.4">
      <c r="B29" s="1" t="s">
        <v>10</v>
      </c>
      <c r="C29">
        <v>17.317795971411002</v>
      </c>
      <c r="D29" s="1">
        <f>SUM('Renewable Generation ISP'!$C29,'Renewable Generation ISP'!$E29)</f>
        <v>18.526772312839153</v>
      </c>
      <c r="E29" s="1">
        <v>2034</v>
      </c>
    </row>
    <row r="30" spans="2:5" ht="14.6" x14ac:dyDescent="0.4">
      <c r="B30" s="1" t="s">
        <v>11</v>
      </c>
      <c r="C30">
        <v>16.953891996124</v>
      </c>
      <c r="D30" s="1">
        <f>SUM('Renewable Generation ISP'!$C30,'Renewable Generation ISP'!$E30)</f>
        <v>17.033988673927322</v>
      </c>
      <c r="E30" s="1">
        <v>2035</v>
      </c>
    </row>
    <row r="31" spans="2:5" ht="14.6" x14ac:dyDescent="0.4">
      <c r="B31" s="1" t="s">
        <v>12</v>
      </c>
      <c r="C31">
        <v>17.727521893296501</v>
      </c>
      <c r="D31" s="1">
        <f>SUM('Renewable Generation ISP'!$C31,'Renewable Generation ISP'!$E31)</f>
        <v>17.08268048907502</v>
      </c>
      <c r="E31" s="1">
        <v>2036</v>
      </c>
    </row>
    <row r="32" spans="2:5" ht="14.6" x14ac:dyDescent="0.4">
      <c r="B32" s="1" t="s">
        <v>13</v>
      </c>
      <c r="C32">
        <v>18.5688187605355</v>
      </c>
      <c r="D32" s="1">
        <f>SUM('Renewable Generation ISP'!$C32,'Renewable Generation ISP'!$E32)</f>
        <v>16.608533675689269</v>
      </c>
      <c r="E32" s="1">
        <v>2037</v>
      </c>
    </row>
    <row r="33" spans="2:5" ht="14.6" x14ac:dyDescent="0.4">
      <c r="B33" s="1" t="s">
        <v>14</v>
      </c>
      <c r="C33">
        <v>19.511180606010001</v>
      </c>
      <c r="D33" s="1">
        <f>SUM('Renewable Generation ISP'!$C33,'Renewable Generation ISP'!$E33)</f>
        <v>18.246717617739321</v>
      </c>
      <c r="E33" s="1">
        <v>2038</v>
      </c>
    </row>
    <row r="34" spans="2:5" ht="14.6" x14ac:dyDescent="0.4">
      <c r="B34" s="1" t="s">
        <v>15</v>
      </c>
      <c r="C34">
        <v>19.6529818119335</v>
      </c>
      <c r="D34" s="1">
        <f>SUM('Renewable Generation ISP'!$C34,'Renewable Generation ISP'!$E34)</f>
        <v>17.865923168969875</v>
      </c>
      <c r="E34" s="1">
        <v>2039</v>
      </c>
    </row>
    <row r="35" spans="2:5" ht="14.6" x14ac:dyDescent="0.4">
      <c r="B35" s="1" t="s">
        <v>16</v>
      </c>
      <c r="C35">
        <v>20.178688405203999</v>
      </c>
      <c r="D35" s="1">
        <f>SUM('Renewable Generation ISP'!$C35,'Renewable Generation ISP'!$E35)</f>
        <v>16.362212793811157</v>
      </c>
      <c r="E35" s="1">
        <v>2040</v>
      </c>
    </row>
    <row r="36" spans="2:5" ht="14.6" x14ac:dyDescent="0.4">
      <c r="B36" s="1" t="s">
        <v>17</v>
      </c>
      <c r="C36">
        <v>20.424559273020499</v>
      </c>
      <c r="D36" s="1">
        <f>SUM('Renewable Generation ISP'!$C36,'Renewable Generation ISP'!$E36)</f>
        <v>19.171665769559382</v>
      </c>
      <c r="E36" s="1">
        <v>2041</v>
      </c>
    </row>
    <row r="37" spans="2:5" ht="14.6" x14ac:dyDescent="0.4">
      <c r="B37" s="1" t="s">
        <v>18</v>
      </c>
      <c r="C37">
        <v>21.665667797785002</v>
      </c>
      <c r="D37" s="1">
        <f>SUM('Renewable Generation ISP'!$C37,'Renewable Generation ISP'!$E37)</f>
        <v>19.529030676843291</v>
      </c>
      <c r="E37" s="1">
        <v>2042</v>
      </c>
    </row>
    <row r="38" spans="2:5" ht="14.6" x14ac:dyDescent="0.4">
      <c r="B38" s="1" t="s">
        <v>19</v>
      </c>
      <c r="C38">
        <v>21.702698699827501</v>
      </c>
      <c r="D38" s="1">
        <f>SUM('Renewable Generation ISP'!$C38,'Renewable Generation ISP'!$E38)</f>
        <v>20.235819141226251</v>
      </c>
      <c r="E38" s="1">
        <v>2043</v>
      </c>
    </row>
    <row r="39" spans="2:5" ht="14.6" x14ac:dyDescent="0.4">
      <c r="B39" s="1" t="s">
        <v>20</v>
      </c>
      <c r="C39">
        <v>22.200944068295499</v>
      </c>
      <c r="D39" s="1">
        <f>SUM('Renewable Generation ISP'!$C39,'Renewable Generation ISP'!$E39)</f>
        <v>20.226151599141371</v>
      </c>
      <c r="E39" s="1">
        <v>2044</v>
      </c>
    </row>
    <row r="40" spans="2:5" ht="14.6" x14ac:dyDescent="0.4">
      <c r="B40" s="1" t="s">
        <v>21</v>
      </c>
      <c r="C40">
        <v>22.4408368695305</v>
      </c>
      <c r="D40" s="1">
        <f>SUM('Renewable Generation ISP'!$C40,'Renewable Generation ISP'!$E40)</f>
        <v>24.349827472978109</v>
      </c>
      <c r="E40" s="1">
        <v>2045</v>
      </c>
    </row>
    <row r="41" spans="2:5" ht="14.6" x14ac:dyDescent="0.4">
      <c r="B41" s="1" t="s">
        <v>22</v>
      </c>
      <c r="C41">
        <v>22.189058692320501</v>
      </c>
      <c r="D41" s="1">
        <f>SUM('Renewable Generation ISP'!$C41,'Renewable Generation ISP'!$E41)</f>
        <v>28.777918452331463</v>
      </c>
      <c r="E41" s="1">
        <v>2046</v>
      </c>
    </row>
    <row r="42" spans="2:5" ht="14.6" x14ac:dyDescent="0.4">
      <c r="B42" s="1" t="s">
        <v>23</v>
      </c>
      <c r="C42">
        <v>22.1236520949405</v>
      </c>
      <c r="D42" s="1">
        <f>SUM('Renewable Generation ISP'!$C42,'Renewable Generation ISP'!$E42)</f>
        <v>29.416393620256891</v>
      </c>
      <c r="E42" s="1">
        <v>2047</v>
      </c>
    </row>
    <row r="43" spans="2:5" ht="14.6" x14ac:dyDescent="0.4">
      <c r="B43" s="1" t="s">
        <v>24</v>
      </c>
      <c r="C43">
        <v>22.1208458358645</v>
      </c>
      <c r="D43" s="1">
        <f>SUM('Renewable Generation ISP'!$C43,'Renewable Generation ISP'!$E43)</f>
        <v>30.355738744259703</v>
      </c>
      <c r="E43" s="1">
        <v>2048</v>
      </c>
    </row>
    <row r="44" spans="2:5" ht="14.6" x14ac:dyDescent="0.4">
      <c r="B44" s="1" t="s">
        <v>25</v>
      </c>
      <c r="C44">
        <v>22.699073402313999</v>
      </c>
      <c r="D44" s="1">
        <f>SUM('Renewable Generation ISP'!$C44,'Renewable Generation ISP'!$E44)</f>
        <v>29.908305342927239</v>
      </c>
      <c r="E44" s="1">
        <v>2049</v>
      </c>
    </row>
    <row r="45" spans="2:5" ht="15" customHeight="1" x14ac:dyDescent="0.4">
      <c r="B45" s="1" t="s">
        <v>26</v>
      </c>
      <c r="C45">
        <v>22.733996687695001</v>
      </c>
      <c r="D45" s="1">
        <f>SUM('Renewable Generation ISP'!$C45,'Renewable Generation ISP'!$E45)</f>
        <v>29.68938361813915</v>
      </c>
      <c r="E45" s="1">
        <v>2050</v>
      </c>
    </row>
    <row r="46" spans="2:5" ht="14.6" x14ac:dyDescent="0.4">
      <c r="B46" s="1" t="s">
        <v>54</v>
      </c>
      <c r="C46">
        <v>22.711183302756002</v>
      </c>
      <c r="D46" s="1">
        <f>SUM('Renewable Generation ISP'!$C46,'Renewable Generation ISP'!$E46)</f>
        <v>29.308755052516858</v>
      </c>
      <c r="E46" s="1">
        <v>2051</v>
      </c>
    </row>
    <row r="47" spans="2:5" ht="14.6" x14ac:dyDescent="0.4">
      <c r="B47" s="1" t="s">
        <v>55</v>
      </c>
      <c r="C47">
        <v>22.693501631155002</v>
      </c>
      <c r="D47" s="1">
        <f>SUM('Renewable Generation ISP'!$C47,'Renewable Generation ISP'!$E47)</f>
        <v>31.392242478068749</v>
      </c>
      <c r="E47" s="1">
        <v>2052</v>
      </c>
    </row>
  </sheetData>
  <phoneticPr fontId="9" type="noConversion"/>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346C4-5513-4488-8444-A1617B1686C0}">
  <dimension ref="B2:E45"/>
  <sheetViews>
    <sheetView topLeftCell="B19" zoomScale="96" workbookViewId="0">
      <selection activeCell="G35" sqref="G35"/>
    </sheetView>
  </sheetViews>
  <sheetFormatPr defaultColWidth="10.3828125" defaultRowHeight="14.15" x14ac:dyDescent="0.35"/>
  <cols>
    <col min="1" max="1" width="3.53515625" style="1" customWidth="1"/>
    <col min="2" max="4" width="10.3828125" style="1"/>
    <col min="5" max="5" width="15.3828125" style="1" customWidth="1"/>
    <col min="6" max="16384" width="10.3828125" style="1"/>
  </cols>
  <sheetData>
    <row r="2" spans="2:5" x14ac:dyDescent="0.35">
      <c r="B2" s="4" t="s">
        <v>71</v>
      </c>
    </row>
    <row r="4" spans="2:5" s="2" customFormat="1" x14ac:dyDescent="0.35">
      <c r="B4" s="1" t="s">
        <v>74</v>
      </c>
    </row>
    <row r="6" spans="2:5" x14ac:dyDescent="0.35">
      <c r="B6" s="1" t="s">
        <v>72</v>
      </c>
    </row>
    <row r="12" spans="2:5" x14ac:dyDescent="0.35">
      <c r="C12" s="1" t="s">
        <v>52</v>
      </c>
    </row>
    <row r="13" spans="2:5" customFormat="1" ht="14.6" x14ac:dyDescent="0.4">
      <c r="B13" s="4" t="s">
        <v>73</v>
      </c>
      <c r="C13" s="4" t="s">
        <v>49</v>
      </c>
      <c r="D13" s="4" t="s">
        <v>53</v>
      </c>
      <c r="E13" s="4" t="s">
        <v>76</v>
      </c>
    </row>
    <row r="14" spans="2:5" customFormat="1" ht="14.6" x14ac:dyDescent="0.4">
      <c r="B14" s="1">
        <v>2020</v>
      </c>
      <c r="C14" s="1">
        <f>AVERAGE('Demand vs Generation FY'!C15:C16)</f>
        <v>11.789815270205498</v>
      </c>
      <c r="D14" s="1" t="e">
        <f>AVERAGE('Demand vs Generation FY'!#REF!)</f>
        <v>#REF!</v>
      </c>
      <c r="E14" s="1"/>
    </row>
    <row r="15" spans="2:5" customFormat="1" ht="14.6" x14ac:dyDescent="0.4">
      <c r="B15" s="1">
        <v>2021</v>
      </c>
      <c r="C15" s="1">
        <f>AVERAGE('Demand vs Generation FY'!C16:C17)</f>
        <v>11.531743349953995</v>
      </c>
      <c r="D15" s="1" t="e">
        <f>AVERAGE('Demand vs Generation FY'!#REF!)</f>
        <v>#REF!</v>
      </c>
      <c r="E15" s="1"/>
    </row>
    <row r="16" spans="2:5" customFormat="1" ht="14.6" x14ac:dyDescent="0.4">
      <c r="B16" s="1">
        <v>2022</v>
      </c>
      <c r="C16" s="1">
        <f>AVERAGE('Demand vs Generation FY'!C17:C18)</f>
        <v>11.476874647251506</v>
      </c>
      <c r="D16" s="1" t="e">
        <f>AVERAGE('Demand vs Generation FY'!#REF!)</f>
        <v>#REF!</v>
      </c>
      <c r="E16" s="1"/>
    </row>
    <row r="17" spans="2:5" customFormat="1" ht="14.6" x14ac:dyDescent="0.4">
      <c r="B17" s="1">
        <v>2023</v>
      </c>
      <c r="C17" s="1">
        <f>'Demand vs Generation FY'!C18</f>
        <v>11.50625630846001</v>
      </c>
      <c r="D17" s="1" t="e">
        <f>'Demand vs Generation FY'!#REF!</f>
        <v>#REF!</v>
      </c>
      <c r="E17" s="1"/>
    </row>
    <row r="18" spans="2:5" customFormat="1" ht="14.6" x14ac:dyDescent="0.4">
      <c r="B18" s="1">
        <v>2024</v>
      </c>
      <c r="C18" s="1"/>
      <c r="D18" s="1"/>
      <c r="E18" s="1"/>
    </row>
    <row r="19" spans="2:5" customFormat="1" ht="14.6" x14ac:dyDescent="0.4">
      <c r="B19" s="1">
        <v>2025</v>
      </c>
      <c r="C19" s="1">
        <v>11.7562453419352</v>
      </c>
      <c r="D19" s="1">
        <v>10.023184836395499</v>
      </c>
      <c r="E19" t="str">
        <f>IF(D19&gt;C19,D19-C19,"Not Net Zero")</f>
        <v>Not Net Zero</v>
      </c>
    </row>
    <row r="20" spans="2:5" customFormat="1" ht="14.6" x14ac:dyDescent="0.4">
      <c r="B20" s="1">
        <v>2026</v>
      </c>
      <c r="C20" s="1">
        <v>12.696404538321801</v>
      </c>
      <c r="D20" s="1">
        <v>10.519420212481799</v>
      </c>
      <c r="E20" t="str">
        <f t="shared" ref="E20:E45" si="0">IF(D20&gt;C20,D20-C20,"Not Net Zero")</f>
        <v>Not Net Zero</v>
      </c>
    </row>
    <row r="21" spans="2:5" customFormat="1" ht="14.6" x14ac:dyDescent="0.4">
      <c r="B21" s="1">
        <v>2027</v>
      </c>
      <c r="C21" s="1">
        <v>13.431757835435899</v>
      </c>
      <c r="D21" s="1">
        <v>11.269119684537401</v>
      </c>
      <c r="E21" t="str">
        <f t="shared" si="0"/>
        <v>Not Net Zero</v>
      </c>
    </row>
    <row r="22" spans="2:5" customFormat="1" ht="14.6" x14ac:dyDescent="0.4">
      <c r="B22" s="1">
        <v>2028</v>
      </c>
      <c r="C22" s="1">
        <v>14.6217688749747</v>
      </c>
      <c r="D22" s="1">
        <v>11.9260029325271</v>
      </c>
      <c r="E22" t="str">
        <f t="shared" si="0"/>
        <v>Not Net Zero</v>
      </c>
    </row>
    <row r="23" spans="2:5" customFormat="1" ht="14.6" x14ac:dyDescent="0.4">
      <c r="B23" s="1">
        <v>2029</v>
      </c>
      <c r="C23" s="1">
        <v>14.7391766300579</v>
      </c>
      <c r="D23" s="1">
        <v>13.0408687356817</v>
      </c>
      <c r="E23" t="str">
        <f t="shared" si="0"/>
        <v>Not Net Zero</v>
      </c>
    </row>
    <row r="24" spans="2:5" customFormat="1" ht="14.6" x14ac:dyDescent="0.4">
      <c r="B24" s="1">
        <v>2030</v>
      </c>
      <c r="C24" s="1">
        <v>15.860447649951899</v>
      </c>
      <c r="D24" s="1">
        <v>14.6092364380779</v>
      </c>
      <c r="E24" t="str">
        <f t="shared" si="0"/>
        <v>Not Net Zero</v>
      </c>
    </row>
    <row r="25" spans="2:5" customFormat="1" ht="14.6" x14ac:dyDescent="0.4">
      <c r="B25" s="1">
        <v>2031</v>
      </c>
      <c r="C25" s="1">
        <v>16.223216086269399</v>
      </c>
      <c r="D25" s="1">
        <v>15.443229611019801</v>
      </c>
      <c r="E25" t="str">
        <f t="shared" si="0"/>
        <v>Not Net Zero</v>
      </c>
    </row>
    <row r="26" spans="2:5" customFormat="1" ht="14.6" x14ac:dyDescent="0.4">
      <c r="B26" s="1">
        <v>2032</v>
      </c>
      <c r="C26" s="1">
        <v>16.677600917926199</v>
      </c>
      <c r="D26" s="1">
        <v>16.961947850535498</v>
      </c>
      <c r="E26">
        <f t="shared" si="0"/>
        <v>0.28434693260929933</v>
      </c>
    </row>
    <row r="27" spans="2:5" customFormat="1" ht="14.6" x14ac:dyDescent="0.4">
      <c r="B27" s="1">
        <v>2033</v>
      </c>
      <c r="C27" s="1">
        <v>17.0226100538659</v>
      </c>
      <c r="D27" s="1">
        <v>18.111227716892301</v>
      </c>
      <c r="E27">
        <f t="shared" si="0"/>
        <v>1.0886176630264011</v>
      </c>
    </row>
    <row r="28" spans="2:5" customFormat="1" ht="14.6" x14ac:dyDescent="0.4">
      <c r="B28" s="1">
        <v>2034</v>
      </c>
      <c r="C28" s="1">
        <v>16.968755937672501</v>
      </c>
      <c r="D28" s="1">
        <v>17.273989489045899</v>
      </c>
      <c r="E28">
        <f t="shared" si="0"/>
        <v>0.30523355137339792</v>
      </c>
    </row>
    <row r="29" spans="2:5" customFormat="1" ht="14.6" x14ac:dyDescent="0.4">
      <c r="B29" s="1">
        <v>2035</v>
      </c>
      <c r="C29" s="1">
        <v>17.5408492589826</v>
      </c>
      <c r="D29" s="1">
        <v>16.738060956358702</v>
      </c>
      <c r="E29" t="str">
        <f t="shared" si="0"/>
        <v>Not Net Zero</v>
      </c>
    </row>
    <row r="30" spans="2:5" customFormat="1" ht="14.6" x14ac:dyDescent="0.4">
      <c r="B30" s="1">
        <v>2036</v>
      </c>
      <c r="C30" s="1">
        <v>18.253117747902799</v>
      </c>
      <c r="D30" s="1">
        <v>18.064567105697002</v>
      </c>
      <c r="E30" t="str">
        <f t="shared" si="0"/>
        <v>Not Net Zero</v>
      </c>
    </row>
    <row r="31" spans="2:5" customFormat="1" ht="14.6" x14ac:dyDescent="0.4">
      <c r="B31" s="1">
        <v>2037</v>
      </c>
      <c r="C31" s="1">
        <v>18.960651517429799</v>
      </c>
      <c r="D31" s="1">
        <v>16.885569105570202</v>
      </c>
      <c r="E31" t="str">
        <f t="shared" si="0"/>
        <v>Not Net Zero</v>
      </c>
    </row>
    <row r="32" spans="2:5" customFormat="1" ht="14.6" x14ac:dyDescent="0.4">
      <c r="B32" s="1">
        <v>2038</v>
      </c>
      <c r="C32" s="1">
        <v>19.612253271935099</v>
      </c>
      <c r="D32" s="1">
        <v>18.151676924304201</v>
      </c>
      <c r="E32" t="str">
        <f t="shared" si="0"/>
        <v>Not Net Zero</v>
      </c>
    </row>
    <row r="33" spans="2:5" customFormat="1" ht="14.6" x14ac:dyDescent="0.4">
      <c r="B33" s="1">
        <v>2039</v>
      </c>
      <c r="C33" s="1">
        <v>19.683562009872201</v>
      </c>
      <c r="D33" s="1">
        <v>16.691732709260499</v>
      </c>
      <c r="E33" t="str">
        <f t="shared" si="0"/>
        <v>Not Net Zero</v>
      </c>
    </row>
    <row r="34" spans="2:5" customFormat="1" ht="14.6" x14ac:dyDescent="0.4">
      <c r="B34" s="1">
        <v>2040</v>
      </c>
      <c r="C34" s="1">
        <v>20.578956712977799</v>
      </c>
      <c r="D34" s="1">
        <v>17.887634957812701</v>
      </c>
      <c r="E34" t="str">
        <f t="shared" si="0"/>
        <v>Not Net Zero</v>
      </c>
    </row>
    <row r="35" spans="2:5" customFormat="1" ht="14.6" x14ac:dyDescent="0.4">
      <c r="B35" s="1">
        <v>2041</v>
      </c>
      <c r="C35" s="1">
        <v>20.732217633169299</v>
      </c>
      <c r="D35" s="1">
        <v>19.4421011803718</v>
      </c>
      <c r="E35" t="str">
        <f t="shared" si="0"/>
        <v>Not Net Zero</v>
      </c>
    </row>
    <row r="36" spans="2:5" customFormat="1" ht="14.6" x14ac:dyDescent="0.4">
      <c r="B36" s="1">
        <v>2042</v>
      </c>
      <c r="C36" s="1">
        <v>22.178515772460798</v>
      </c>
      <c r="D36" s="1">
        <v>19.9568300068163</v>
      </c>
      <c r="E36" t="str">
        <f t="shared" si="0"/>
        <v>Not Net Zero</v>
      </c>
    </row>
    <row r="37" spans="2:5" customFormat="1" ht="14.6" x14ac:dyDescent="0.4">
      <c r="B37" s="1">
        <v>2043</v>
      </c>
      <c r="C37" s="1">
        <v>21.513742521626401</v>
      </c>
      <c r="D37" s="1">
        <v>20.1664562203832</v>
      </c>
      <c r="E37" t="str">
        <f t="shared" si="0"/>
        <v>Not Net Zero</v>
      </c>
    </row>
    <row r="38" spans="2:5" customFormat="1" ht="14.6" x14ac:dyDescent="0.4">
      <c r="B38" s="1">
        <v>2044</v>
      </c>
      <c r="C38" s="1">
        <v>22.670525393481601</v>
      </c>
      <c r="D38" s="1">
        <v>22.117880805406902</v>
      </c>
      <c r="E38" t="str">
        <f t="shared" si="0"/>
        <v>Not Net Zero</v>
      </c>
    </row>
    <row r="39" spans="2:5" customFormat="1" ht="14.6" x14ac:dyDescent="0.4">
      <c r="B39" s="1">
        <v>2045</v>
      </c>
      <c r="C39" s="1">
        <v>21.9514444066353</v>
      </c>
      <c r="D39" s="1">
        <v>26.345530548026399</v>
      </c>
      <c r="E39">
        <f t="shared" si="0"/>
        <v>4.3940861413910994</v>
      </c>
    </row>
    <row r="40" spans="2:5" customFormat="1" ht="14.6" x14ac:dyDescent="0.4">
      <c r="B40" s="1">
        <v>2046</v>
      </c>
      <c r="C40" s="1">
        <v>22.222340695742901</v>
      </c>
      <c r="D40" s="1">
        <v>29.805588975739902</v>
      </c>
      <c r="E40">
        <f t="shared" si="0"/>
        <v>7.5832482799970009</v>
      </c>
    </row>
    <row r="41" spans="2:5" customFormat="1" ht="14.6" x14ac:dyDescent="0.4">
      <c r="B41" s="1">
        <v>2047</v>
      </c>
      <c r="C41" s="1">
        <v>22.1775197337608</v>
      </c>
      <c r="D41" s="1">
        <v>30.283820560349501</v>
      </c>
      <c r="E41">
        <f t="shared" si="0"/>
        <v>8.1063008265887007</v>
      </c>
    </row>
    <row r="42" spans="2:5" customFormat="1" ht="14.6" x14ac:dyDescent="0.4">
      <c r="B42" s="1">
        <v>2048</v>
      </c>
      <c r="C42" s="1">
        <v>22.279250687711901</v>
      </c>
      <c r="D42" s="1">
        <v>29.826857352598299</v>
      </c>
      <c r="E42">
        <f t="shared" si="0"/>
        <v>7.5476066648863984</v>
      </c>
    </row>
    <row r="43" spans="2:5" ht="14.6" x14ac:dyDescent="0.4">
      <c r="B43" s="1">
        <v>2049</v>
      </c>
      <c r="C43" s="1">
        <v>22.920892795579899</v>
      </c>
      <c r="D43" s="1">
        <v>29.2419870527626</v>
      </c>
      <c r="E43">
        <f t="shared" si="0"/>
        <v>6.3210942571827005</v>
      </c>
    </row>
    <row r="44" spans="2:5" ht="14.6" x14ac:dyDescent="0.4">
      <c r="B44" s="1">
        <v>2050</v>
      </c>
      <c r="C44" s="1">
        <v>22.908254121643299</v>
      </c>
      <c r="D44" s="1">
        <v>30.756051726345799</v>
      </c>
      <c r="E44">
        <f t="shared" si="0"/>
        <v>7.8477976047024995</v>
      </c>
    </row>
    <row r="45" spans="2:5" ht="14.6" x14ac:dyDescent="0.4">
      <c r="B45" s="1">
        <v>2051</v>
      </c>
      <c r="C45" s="1">
        <v>22.4820541418127</v>
      </c>
      <c r="D45" s="1">
        <v>29.574779148925899</v>
      </c>
      <c r="E45">
        <f t="shared" si="0"/>
        <v>7.0927250071131986</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Renewable Capacity ISP</vt:lpstr>
      <vt:lpstr>Average CF</vt:lpstr>
      <vt:lpstr>Renewable Generation ISP</vt:lpstr>
      <vt:lpstr>Demand by Category</vt:lpstr>
      <vt:lpstr>Demand vs Generation FY</vt:lpstr>
      <vt:lpstr>CP Demand vs Generation 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Harrison</dc:creator>
  <cp:lastModifiedBy>Harrison Payne</cp:lastModifiedBy>
  <dcterms:created xsi:type="dcterms:W3CDTF">2024-04-24T21:34:28Z</dcterms:created>
  <dcterms:modified xsi:type="dcterms:W3CDTF">2025-09-05T21:23:45Z</dcterms:modified>
</cp:coreProperties>
</file>