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L:\Перевощиков\Каталог\!Источники питания\"/>
    </mc:Choice>
  </mc:AlternateContent>
  <xr:revisionPtr revIDLastSave="0" documentId="13_ncr:1_{CB237515-F43F-4182-B38D-FF44869E75C9}" xr6:coauthVersionLast="45" xr6:coauthVersionMax="45" xr10:uidLastSave="{00000000-0000-0000-0000-000000000000}"/>
  <bookViews>
    <workbookView xWindow="-120" yWindow="-120" windowWidth="29040" windowHeight="15840" xr2:uid="{43B12854-8764-4A86-89BD-BD8C93AD66B3}"/>
  </bookViews>
  <sheets>
    <sheet name="Формулы" sheetId="4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7" i="4" l="1"/>
  <c r="F24" i="4" l="1"/>
  <c r="F25" i="4" s="1"/>
  <c r="F26" i="4" s="1"/>
  <c r="I24" i="4" l="1"/>
  <c r="F27" i="4" l="1"/>
  <c r="H24" i="4"/>
</calcChain>
</file>

<file path=xl/sharedStrings.xml><?xml version="1.0" encoding="utf-8"?>
<sst xmlns="http://schemas.openxmlformats.org/spreadsheetml/2006/main" count="43" uniqueCount="40">
  <si>
    <t>Нагрузка, Вт</t>
  </si>
  <si>
    <t>янв</t>
  </si>
  <si>
    <t>фев</t>
  </si>
  <si>
    <t>март</t>
  </si>
  <si>
    <t>апр</t>
  </si>
  <si>
    <t>май</t>
  </si>
  <si>
    <t>июнь</t>
  </si>
  <si>
    <t>июль</t>
  </si>
  <si>
    <t>авг</t>
  </si>
  <si>
    <t>сент</t>
  </si>
  <si>
    <t>окт</t>
  </si>
  <si>
    <t>ноя</t>
  </si>
  <si>
    <t>дек</t>
  </si>
  <si>
    <t>Средн</t>
  </si>
  <si>
    <t>Брест</t>
  </si>
  <si>
    <t>Гродно</t>
  </si>
  <si>
    <t>Витебск</t>
  </si>
  <si>
    <t>Могилев</t>
  </si>
  <si>
    <t>Гомель</t>
  </si>
  <si>
    <t>Минск</t>
  </si>
  <si>
    <t>*См. таблицу выше</t>
  </si>
  <si>
    <t>Расчётные значения</t>
  </si>
  <si>
    <t xml:space="preserve"> или</t>
  </si>
  <si>
    <t>Требуемая ёмкость аккумуляторных батарей, Вт*ч</t>
  </si>
  <si>
    <t>Справочно: таблица уровней солнечной инсоляции по Беларуси, кВт·ч/м2</t>
  </si>
  <si>
    <t>Значение солнечной инсоляции, кВт·ч/м2</t>
  </si>
  <si>
    <t>Требуемая минимальная мощность сборки солнечных панелей, Вт</t>
  </si>
  <si>
    <t>Требуемая минимальная площать сборки солнечных панелей, м2</t>
  </si>
  <si>
    <t>Исходные данные для расчёта</t>
  </si>
  <si>
    <t>*см. в паспорте на солнечную панель</t>
  </si>
  <si>
    <t>*см. в паспорте на контроллер</t>
  </si>
  <si>
    <t>КПД контроллера солнечных панелей, %</t>
  </si>
  <si>
    <t>Требуемое время работы от АКБ, минут</t>
  </si>
  <si>
    <t>Длина одной солнечной панели, м</t>
  </si>
  <si>
    <t>Ширина одной солнечной панели, м</t>
  </si>
  <si>
    <t>Напряжение АКБ контроллера панелей, В</t>
  </si>
  <si>
    <t>*Справочно: максимальная продолжительность ночи для территории Беларуси. При расчёте с марта по сентябрь составляет 703 минуты, при расчёте круглогодично составляет 996 минут</t>
  </si>
  <si>
    <t>Фактический КПД солнечных панелей, %</t>
  </si>
  <si>
    <r>
      <t xml:space="preserve">Для расчёта </t>
    </r>
    <r>
      <rPr>
        <b/>
        <sz val="11"/>
        <color rgb="FF3F3F3F"/>
        <rFont val="Calibri"/>
        <family val="2"/>
        <charset val="204"/>
        <scheme val="minor"/>
      </rPr>
      <t>круглогодичной</t>
    </r>
    <r>
      <rPr>
        <sz val="11"/>
        <color rgb="FF3F3F3F"/>
        <rFont val="Calibri"/>
        <family val="2"/>
        <charset val="204"/>
        <scheme val="minor"/>
      </rPr>
      <t xml:space="preserve"> системы автономного питания рекомендуется принимать значение инсоляции для декабря (минимальное)</t>
    </r>
  </si>
  <si>
    <r>
      <t xml:space="preserve">Для расчёта системы с </t>
    </r>
    <r>
      <rPr>
        <b/>
        <sz val="11"/>
        <color rgb="FF3F3F3F"/>
        <rFont val="Calibri"/>
        <family val="2"/>
        <charset val="204"/>
        <scheme val="minor"/>
      </rPr>
      <t>марта по сентябрь</t>
    </r>
    <r>
      <rPr>
        <sz val="11"/>
        <color rgb="FF3F3F3F"/>
        <rFont val="Calibri"/>
        <family val="2"/>
        <charset val="204"/>
        <scheme val="minor"/>
      </rPr>
      <t xml:space="preserve"> рекомендуется выбирать среднее значение инсоляции за год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</si>
</sst>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53535"/>
      <name val="Calibri"/>
      <family val="2"/>
      <charset val="204"/>
      <scheme val="minor"/>
    </font>
    <font>
      <sz val="11"/>
      <color rgb="FF3F3F3F"/>
      <name val="Calibri"/>
      <family val="2"/>
      <charset val="204"/>
      <scheme val="minor"/>
    </font>
    <font>
      <sz val="11"/>
      <color theme="2" tint="-0.749992370372631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0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9468A-12DC-410E-9302-E2B2C860D400}">
  <dimension ref="A2:N27"/>
  <sheetViews>
    <sheetView tabSelected="1" topLeftCell="A4" workbookViewId="0">
      <selection activeCell="J20" sqref="J20"/>
    </sheetView>
  </sheetViews>
  <sheetFormatPr defaultRowHeight="15" x14ac:dyDescent="0.25"/>
  <cols>
    <col min="1" max="1" width="10.42578125" style="2" customWidth="1"/>
    <col min="2" max="4" width="9.140625" style="2"/>
    <col min="5" max="5" width="8.85546875" style="2" customWidth="1"/>
    <col min="6" max="16384" width="9.140625" style="2"/>
  </cols>
  <sheetData>
    <row r="2" spans="1:14" x14ac:dyDescent="0.25">
      <c r="A2" s="2" t="s">
        <v>24</v>
      </c>
    </row>
    <row r="3" spans="1:14" ht="18" customHeight="1" x14ac:dyDescent="0.25">
      <c r="A3" s="5"/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</row>
    <row r="4" spans="1:14" x14ac:dyDescent="0.25">
      <c r="A4" s="6" t="s">
        <v>14</v>
      </c>
      <c r="B4" s="6">
        <v>0.88</v>
      </c>
      <c r="C4" s="6">
        <v>1.61</v>
      </c>
      <c r="D4" s="6">
        <v>2.69</v>
      </c>
      <c r="E4" s="6">
        <v>3.8</v>
      </c>
      <c r="F4" s="6">
        <v>5</v>
      </c>
      <c r="G4" s="6">
        <v>4.97</v>
      </c>
      <c r="H4" s="6">
        <v>4.78</v>
      </c>
      <c r="I4" s="6">
        <v>4.34</v>
      </c>
      <c r="J4" s="6">
        <v>2.86</v>
      </c>
      <c r="K4" s="6">
        <v>1.65</v>
      </c>
      <c r="L4" s="6">
        <v>0.87</v>
      </c>
      <c r="M4" s="6">
        <v>0.68</v>
      </c>
      <c r="N4" s="6">
        <v>2.85</v>
      </c>
    </row>
    <row r="5" spans="1:14" x14ac:dyDescent="0.25">
      <c r="A5" s="6" t="s">
        <v>15</v>
      </c>
      <c r="B5" s="6">
        <v>0.8</v>
      </c>
      <c r="C5" s="6">
        <v>1.5</v>
      </c>
      <c r="D5" s="6">
        <v>2.62</v>
      </c>
      <c r="E5" s="6">
        <v>3.7</v>
      </c>
      <c r="F5" s="6">
        <v>4.9800000000000004</v>
      </c>
      <c r="G5" s="6">
        <v>4.9000000000000004</v>
      </c>
      <c r="H5" s="6">
        <v>4.75</v>
      </c>
      <c r="I5" s="6">
        <v>4.33</v>
      </c>
      <c r="J5" s="6">
        <v>2.82</v>
      </c>
      <c r="K5" s="6">
        <v>1.58</v>
      </c>
      <c r="L5" s="6">
        <v>0.77</v>
      </c>
      <c r="M5" s="6">
        <v>0.61</v>
      </c>
      <c r="N5" s="6">
        <v>2.78</v>
      </c>
    </row>
    <row r="6" spans="1:14" x14ac:dyDescent="0.25">
      <c r="A6" s="6" t="s">
        <v>16</v>
      </c>
      <c r="B6" s="6">
        <v>0.72</v>
      </c>
      <c r="C6" s="6">
        <v>1.5</v>
      </c>
      <c r="D6" s="6">
        <v>2.7</v>
      </c>
      <c r="E6" s="6">
        <v>3.87</v>
      </c>
      <c r="F6" s="6">
        <v>5.2</v>
      </c>
      <c r="G6" s="6">
        <v>5.24</v>
      </c>
      <c r="H6" s="6">
        <v>5.21</v>
      </c>
      <c r="I6" s="6">
        <v>4.24</v>
      </c>
      <c r="J6" s="6">
        <v>2.75</v>
      </c>
      <c r="K6" s="6">
        <v>1.52</v>
      </c>
      <c r="L6" s="6">
        <v>0.8</v>
      </c>
      <c r="M6" s="6">
        <v>0.51</v>
      </c>
      <c r="N6" s="6">
        <v>2.86</v>
      </c>
    </row>
    <row r="7" spans="1:14" x14ac:dyDescent="0.25">
      <c r="A7" s="6" t="s">
        <v>17</v>
      </c>
      <c r="B7" s="6">
        <v>0.86</v>
      </c>
      <c r="C7" s="6">
        <v>1.69</v>
      </c>
      <c r="D7" s="6">
        <v>2.85</v>
      </c>
      <c r="E7" s="6">
        <v>3.82</v>
      </c>
      <c r="F7" s="6">
        <v>5.01</v>
      </c>
      <c r="G7" s="6">
        <v>5.05</v>
      </c>
      <c r="H7" s="6">
        <v>4.99</v>
      </c>
      <c r="I7" s="6">
        <v>4.2300000000000004</v>
      </c>
      <c r="J7" s="6">
        <v>2.84</v>
      </c>
      <c r="K7" s="6">
        <v>1.66</v>
      </c>
      <c r="L7" s="6">
        <v>0.85</v>
      </c>
      <c r="M7" s="6">
        <v>0.65</v>
      </c>
      <c r="N7" s="6">
        <v>2.88</v>
      </c>
    </row>
    <row r="8" spans="1:14" x14ac:dyDescent="0.25">
      <c r="A8" s="6" t="s">
        <v>18</v>
      </c>
      <c r="B8" s="6">
        <v>0.93</v>
      </c>
      <c r="C8" s="6">
        <v>1.74</v>
      </c>
      <c r="D8" s="6">
        <v>2.91</v>
      </c>
      <c r="E8" s="6">
        <v>3.9</v>
      </c>
      <c r="F8" s="6">
        <v>5.1100000000000003</v>
      </c>
      <c r="G8" s="6">
        <v>5.18</v>
      </c>
      <c r="H8" s="6">
        <v>5.09</v>
      </c>
      <c r="I8" s="6">
        <v>4.42</v>
      </c>
      <c r="J8" s="6">
        <v>2.95</v>
      </c>
      <c r="K8" s="6">
        <v>1.76</v>
      </c>
      <c r="L8" s="6">
        <v>0.92</v>
      </c>
      <c r="M8" s="6">
        <v>0.69</v>
      </c>
      <c r="N8" s="6">
        <v>2.97</v>
      </c>
    </row>
    <row r="9" spans="1:14" x14ac:dyDescent="0.25">
      <c r="A9" s="6" t="s">
        <v>19</v>
      </c>
      <c r="B9" s="6">
        <v>0.81</v>
      </c>
      <c r="C9" s="6">
        <v>1.64</v>
      </c>
      <c r="D9" s="6">
        <v>2.76</v>
      </c>
      <c r="E9" s="6">
        <v>3.75</v>
      </c>
      <c r="F9" s="6">
        <v>4.9400000000000004</v>
      </c>
      <c r="G9" s="6">
        <v>4.95</v>
      </c>
      <c r="H9" s="6">
        <v>4.8600000000000003</v>
      </c>
      <c r="I9" s="6">
        <v>4.32</v>
      </c>
      <c r="J9" s="6">
        <v>2.73</v>
      </c>
      <c r="K9" s="6">
        <v>1.55</v>
      </c>
      <c r="L9" s="6">
        <v>0.82</v>
      </c>
      <c r="M9" s="6">
        <v>0.56999999999999995</v>
      </c>
      <c r="N9" s="6">
        <v>2.81</v>
      </c>
    </row>
    <row r="10" spans="1:14" x14ac:dyDescent="0.25">
      <c r="A10" s="7" t="s">
        <v>38</v>
      </c>
    </row>
    <row r="11" spans="1:14" x14ac:dyDescent="0.25">
      <c r="A11" s="7" t="s">
        <v>39</v>
      </c>
    </row>
    <row r="12" spans="1:14" x14ac:dyDescent="0.25">
      <c r="A12" s="8"/>
    </row>
    <row r="13" spans="1:14" x14ac:dyDescent="0.25">
      <c r="A13" s="12" t="s">
        <v>28</v>
      </c>
      <c r="B13" s="13"/>
      <c r="C13" s="13"/>
      <c r="D13" s="13"/>
      <c r="E13" s="13"/>
      <c r="F13" s="14"/>
    </row>
    <row r="14" spans="1:14" x14ac:dyDescent="0.25">
      <c r="A14" s="11" t="s">
        <v>0</v>
      </c>
      <c r="B14" s="11"/>
      <c r="C14" s="11"/>
      <c r="D14" s="11"/>
      <c r="E14" s="11"/>
      <c r="F14" s="10">
        <v>70</v>
      </c>
    </row>
    <row r="15" spans="1:14" x14ac:dyDescent="0.25">
      <c r="A15" s="11" t="s">
        <v>32</v>
      </c>
      <c r="B15" s="11"/>
      <c r="C15" s="11"/>
      <c r="D15" s="11"/>
      <c r="E15" s="11"/>
      <c r="F15" s="10">
        <v>996</v>
      </c>
      <c r="G15" s="9" t="s">
        <v>36</v>
      </c>
    </row>
    <row r="16" spans="1:14" x14ac:dyDescent="0.25">
      <c r="A16" s="11" t="s">
        <v>25</v>
      </c>
      <c r="B16" s="11"/>
      <c r="C16" s="11"/>
      <c r="D16" s="11"/>
      <c r="E16" s="11"/>
      <c r="F16" s="10">
        <v>0.56999999999999995</v>
      </c>
      <c r="G16" s="9" t="s">
        <v>20</v>
      </c>
    </row>
    <row r="17" spans="1:10" x14ac:dyDescent="0.25">
      <c r="A17" s="11" t="s">
        <v>31</v>
      </c>
      <c r="B17" s="11"/>
      <c r="C17" s="11"/>
      <c r="D17" s="11"/>
      <c r="E17" s="11"/>
      <c r="F17" s="10">
        <v>90</v>
      </c>
      <c r="G17" s="9" t="s">
        <v>30</v>
      </c>
    </row>
    <row r="18" spans="1:10" x14ac:dyDescent="0.25">
      <c r="A18" s="11" t="s">
        <v>37</v>
      </c>
      <c r="B18" s="11"/>
      <c r="C18" s="11"/>
      <c r="D18" s="11"/>
      <c r="E18" s="11"/>
      <c r="F18" s="10">
        <v>18.649999999999999</v>
      </c>
      <c r="G18" s="9" t="s">
        <v>29</v>
      </c>
    </row>
    <row r="19" spans="1:10" x14ac:dyDescent="0.25">
      <c r="A19" s="11" t="s">
        <v>35</v>
      </c>
      <c r="B19" s="11"/>
      <c r="C19" s="11"/>
      <c r="D19" s="11"/>
      <c r="E19" s="11"/>
      <c r="F19" s="10">
        <v>12</v>
      </c>
      <c r="G19" s="9" t="s">
        <v>30</v>
      </c>
    </row>
    <row r="20" spans="1:10" x14ac:dyDescent="0.25">
      <c r="A20" s="11" t="s">
        <v>33</v>
      </c>
      <c r="B20" s="11"/>
      <c r="C20" s="11"/>
      <c r="D20" s="11"/>
      <c r="E20" s="11"/>
      <c r="F20" s="10">
        <v>1.95</v>
      </c>
      <c r="G20" s="9" t="s">
        <v>29</v>
      </c>
    </row>
    <row r="21" spans="1:10" x14ac:dyDescent="0.25">
      <c r="A21" s="11" t="s">
        <v>34</v>
      </c>
      <c r="B21" s="11"/>
      <c r="C21" s="11"/>
      <c r="D21" s="11"/>
      <c r="E21" s="11"/>
      <c r="F21" s="10">
        <v>0.99</v>
      </c>
      <c r="G21" s="9" t="s">
        <v>29</v>
      </c>
    </row>
    <row r="23" spans="1:10" x14ac:dyDescent="0.25">
      <c r="A23" s="15" t="s">
        <v>21</v>
      </c>
      <c r="B23" s="15"/>
      <c r="C23" s="15"/>
      <c r="D23" s="15"/>
      <c r="E23" s="15"/>
      <c r="F23" s="15"/>
    </row>
    <row r="24" spans="1:10" ht="30" customHeight="1" x14ac:dyDescent="0.25">
      <c r="A24" s="21" t="s">
        <v>23</v>
      </c>
      <c r="B24" s="21"/>
      <c r="C24" s="21"/>
      <c r="D24" s="21"/>
      <c r="E24" s="21"/>
      <c r="F24" s="1">
        <f>ROUNDUP((F15+F15-(F15/60*F14/((F17/100)*IF((F15/60)&lt;20,0.529*POWER(F15/60,0.207),1)))*(F17/100)/F14*60*IF(((F15/60*F14/((F17/100)*IF((F15/60)&lt;20,0.529*POWER(F15/60,0.207),1))))*(F17/100)/F14&gt;20,1,0.529*POWER(((F15/60*F14/((F17/100)*IF((F15/60)&lt;20,0.529*POWER(F15/60,0.207),1))))*(F17/100)/F14,0.207)))/60*F14/((F17/100)*IF((F15/60)&lt;20,0.529*POWER(F15/60,0.207),1)),0)</f>
        <v>1349</v>
      </c>
      <c r="G24" s="3" t="s">
        <v>22</v>
      </c>
      <c r="H24" s="1">
        <f>ROUNDUP(F24/F19,0)</f>
        <v>113</v>
      </c>
      <c r="I24" s="19" t="str">
        <f>"Ач при "&amp;F19&amp;"В"</f>
        <v>Ач при 12В</v>
      </c>
      <c r="J24" s="20"/>
    </row>
    <row r="25" spans="1:10" ht="30" customHeight="1" x14ac:dyDescent="0.25">
      <c r="A25" s="21" t="s">
        <v>26</v>
      </c>
      <c r="B25" s="21"/>
      <c r="C25" s="21"/>
      <c r="D25" s="21"/>
      <c r="E25" s="21"/>
      <c r="F25" s="1">
        <f>F14+(F24/10)</f>
        <v>204.9</v>
      </c>
      <c r="G25" s="3"/>
      <c r="H25" s="4"/>
      <c r="I25" s="4"/>
    </row>
    <row r="26" spans="1:10" ht="30" customHeight="1" x14ac:dyDescent="0.25">
      <c r="A26" s="21" t="s">
        <v>27</v>
      </c>
      <c r="B26" s="21"/>
      <c r="C26" s="21"/>
      <c r="D26" s="21"/>
      <c r="E26" s="21"/>
      <c r="F26" s="1">
        <f>ROUNDUP(F25/(F16*1000/24)/(F18/100),2)</f>
        <v>46.26</v>
      </c>
      <c r="G26" s="3"/>
      <c r="H26" s="4"/>
      <c r="I26" s="4"/>
    </row>
    <row r="27" spans="1:10" ht="30" customHeight="1" x14ac:dyDescent="0.25">
      <c r="A27" s="16" t="str">
        <f>"Требуемое минимальное количество солнечных панелей размерами "&amp;F20&amp;"м"&amp;" x "&amp;F21&amp;"м"&amp;", шт"</f>
        <v>Требуемое минимальное количество солнечных панелей размерами 1,95м x 0,99м, шт</v>
      </c>
      <c r="B27" s="17"/>
      <c r="C27" s="17"/>
      <c r="D27" s="17"/>
      <c r="E27" s="18"/>
      <c r="F27" s="1">
        <f>ROUNDUP(F26/(F20*F21),0)</f>
        <v>24</v>
      </c>
      <c r="G27" s="3"/>
      <c r="H27" s="4"/>
      <c r="I27" s="4"/>
    </row>
  </sheetData>
  <mergeCells count="15">
    <mergeCell ref="I24:J24"/>
    <mergeCell ref="A24:E24"/>
    <mergeCell ref="A25:E25"/>
    <mergeCell ref="A20:E20"/>
    <mergeCell ref="A26:E26"/>
    <mergeCell ref="A19:E19"/>
    <mergeCell ref="A13:F13"/>
    <mergeCell ref="A23:F23"/>
    <mergeCell ref="A27:E27"/>
    <mergeCell ref="A21:E21"/>
    <mergeCell ref="A14:E14"/>
    <mergeCell ref="A15:E15"/>
    <mergeCell ref="A16:E16"/>
    <mergeCell ref="A17:E17"/>
    <mergeCell ref="A18:E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Формулы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Перевощиков Василий Анатольевич</dc:creator>
  <cp:lastModifiedBy>Перевощиков Василий Анатольевич</cp:lastModifiedBy>
  <dcterms:created xsi:type="dcterms:W3CDTF">2020-02-10T11:34:03Z</dcterms:created>
  <dcterms:modified xsi:type="dcterms:W3CDTF">2020-07-09T06:49:21Z</dcterms:modified>
</cp:coreProperties>
</file>