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konkukackr-my.sharepoint.com/personal/dlaghldus02_kku_ac_kr/Documents/"/>
    </mc:Choice>
  </mc:AlternateContent>
  <xr:revisionPtr revIDLastSave="0" documentId="8_{9DD8D885-BA8D-4C89-93C0-59D7671A9E15}" xr6:coauthVersionLast="47" xr6:coauthVersionMax="47" xr10:uidLastSave="{00000000-0000-0000-0000-000000000000}"/>
  <bookViews>
    <workbookView xWindow="-120" yWindow="-120" windowWidth="29040" windowHeight="15720" activeTab="3" xr2:uid="{0195CCEC-276B-4815-A8A4-D336F9E6F004}"/>
  </bookViews>
  <sheets>
    <sheet name="오라콕" sheetId="1" r:id="rId1"/>
    <sheet name="돈 사용함. ㅅㄱ" sheetId="2" r:id="rId2"/>
    <sheet name="영수증 모음" sheetId="3" r:id="rId3"/>
    <sheet name="MT계획" sheetId="5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3" i="1" l="1"/>
  <c r="L15" i="1"/>
  <c r="H41" i="2"/>
  <c r="O15" i="1"/>
  <c r="L12" i="1" s="1"/>
  <c r="E41" i="2"/>
  <c r="B41" i="2"/>
  <c r="G17" i="5"/>
  <c r="L2" i="1"/>
  <c r="L3" i="1"/>
  <c r="L9" i="1"/>
  <c r="H31" i="2"/>
  <c r="E31" i="2"/>
  <c r="B31" i="2"/>
  <c r="H21" i="2"/>
  <c r="E21" i="2"/>
  <c r="B21" i="2"/>
  <c r="L12" i="2"/>
  <c r="L11" i="2"/>
  <c r="H11" i="2"/>
  <c r="E11" i="2"/>
  <c r="B11" i="2"/>
</calcChain>
</file>

<file path=xl/sharedStrings.xml><?xml version="1.0" encoding="utf-8"?>
<sst xmlns="http://schemas.openxmlformats.org/spreadsheetml/2006/main" count="347" uniqueCount="207">
  <si>
    <t>오라콕</t>
    <phoneticPr fontId="2" type="noConversion"/>
  </si>
  <si>
    <t>학번</t>
    <phoneticPr fontId="2" type="noConversion"/>
  </si>
  <si>
    <t>이름</t>
    <phoneticPr fontId="2" type="noConversion"/>
  </si>
  <si>
    <t>연락처</t>
    <phoneticPr fontId="2" type="noConversion"/>
  </si>
  <si>
    <t>회비</t>
    <phoneticPr fontId="2" type="noConversion"/>
  </si>
  <si>
    <t>개총</t>
    <phoneticPr fontId="2" type="noConversion"/>
  </si>
  <si>
    <t>종총</t>
    <phoneticPr fontId="2" type="noConversion"/>
  </si>
  <si>
    <t>MT</t>
    <phoneticPr fontId="2" type="noConversion"/>
  </si>
  <si>
    <t>오라콕 회비</t>
  </si>
  <si>
    <t>MT 돈</t>
  </si>
  <si>
    <t>강민채</t>
    <phoneticPr fontId="2" type="noConversion"/>
  </si>
  <si>
    <t>010-3379-7255</t>
    <phoneticPr fontId="2" type="noConversion"/>
  </si>
  <si>
    <t>불참</t>
  </si>
  <si>
    <t>개총회비</t>
  </si>
  <si>
    <t>숙취해소제</t>
  </si>
  <si>
    <t>김경민</t>
    <phoneticPr fontId="2" type="noConversion"/>
  </si>
  <si>
    <t>010-2204-0546</t>
    <phoneticPr fontId="2" type="noConversion"/>
  </si>
  <si>
    <t>부회장님</t>
    <phoneticPr fontId="2" type="noConversion"/>
  </si>
  <si>
    <t>코트 에약 (선결제)</t>
  </si>
  <si>
    <t>롯데마트</t>
  </si>
  <si>
    <t>김동하</t>
    <phoneticPr fontId="2" type="noConversion"/>
  </si>
  <si>
    <t>010-6604-8085</t>
    <phoneticPr fontId="2" type="noConversion"/>
  </si>
  <si>
    <t>이월 회비</t>
  </si>
  <si>
    <t>렌트비</t>
  </si>
  <si>
    <t>김민지</t>
    <phoneticPr fontId="2" type="noConversion"/>
  </si>
  <si>
    <t>010-4377-9325</t>
    <phoneticPr fontId="2" type="noConversion"/>
  </si>
  <si>
    <t>개총</t>
  </si>
  <si>
    <t>상품비</t>
  </si>
  <si>
    <t>김서진</t>
    <phoneticPr fontId="2" type="noConversion"/>
  </si>
  <si>
    <t>010-5161-9233</t>
    <phoneticPr fontId="2" type="noConversion"/>
  </si>
  <si>
    <t>셔틀콕비</t>
  </si>
  <si>
    <t>다이소</t>
  </si>
  <si>
    <t>김성진</t>
    <phoneticPr fontId="2" type="noConversion"/>
  </si>
  <si>
    <t>010-5190-5989</t>
    <phoneticPr fontId="2" type="noConversion"/>
  </si>
  <si>
    <t>회장님</t>
    <phoneticPr fontId="2" type="noConversion"/>
  </si>
  <si>
    <t>캐시백</t>
  </si>
  <si>
    <t>보물찾기 종이</t>
  </si>
  <si>
    <t>김연우</t>
    <phoneticPr fontId="2" type="noConversion"/>
  </si>
  <si>
    <t>010-4269-8705</t>
    <phoneticPr fontId="2" type="noConversion"/>
  </si>
  <si>
    <t>MT 회비</t>
  </si>
  <si>
    <t>정육점</t>
  </si>
  <si>
    <t>김태현</t>
    <phoneticPr fontId="2" type="noConversion"/>
  </si>
  <si>
    <t>010-85827090</t>
    <phoneticPr fontId="2" type="noConversion"/>
  </si>
  <si>
    <t>MT 펜션</t>
  </si>
  <si>
    <t>시장 참기름</t>
  </si>
  <si>
    <t>석재범</t>
    <phoneticPr fontId="2" type="noConversion"/>
  </si>
  <si>
    <t>010-3016-6312</t>
    <phoneticPr fontId="2" type="noConversion"/>
  </si>
  <si>
    <t>라켓 교체비</t>
  </si>
  <si>
    <t>시장 고구마,감자</t>
  </si>
  <si>
    <t>손준서</t>
  </si>
  <si>
    <t>010-8709-1029</t>
  </si>
  <si>
    <t>MT</t>
  </si>
  <si>
    <t>하나로마트</t>
  </si>
  <si>
    <t>송주훈</t>
    <phoneticPr fontId="2" type="noConversion"/>
  </si>
  <si>
    <t>010-9028-2001</t>
    <phoneticPr fontId="2" type="noConversion"/>
  </si>
  <si>
    <t>종총</t>
  </si>
  <si>
    <t>부탄가스 + 음쓰</t>
  </si>
  <si>
    <t>송혜원</t>
    <phoneticPr fontId="2" type="noConversion"/>
  </si>
  <si>
    <t>010-2583-4082</t>
    <phoneticPr fontId="2" type="noConversion"/>
  </si>
  <si>
    <t>일쓰</t>
  </si>
  <si>
    <t>어수혁</t>
    <phoneticPr fontId="2" type="noConversion"/>
  </si>
  <si>
    <t>010-5537-4684</t>
    <phoneticPr fontId="2" type="noConversion"/>
  </si>
  <si>
    <t>총 통장 잔액</t>
  </si>
  <si>
    <t>총</t>
  </si>
  <si>
    <t>어형준</t>
    <phoneticPr fontId="2" type="noConversion"/>
  </si>
  <si>
    <t>010-4927-7074</t>
    <phoneticPr fontId="2" type="noConversion"/>
  </si>
  <si>
    <t>엄태현</t>
    <phoneticPr fontId="2" type="noConversion"/>
  </si>
  <si>
    <t>010-6255-7600</t>
    <phoneticPr fontId="2" type="noConversion"/>
  </si>
  <si>
    <t>윤성주</t>
    <phoneticPr fontId="2" type="noConversion"/>
  </si>
  <si>
    <t>010-3797-3683</t>
    <phoneticPr fontId="2" type="noConversion"/>
  </si>
  <si>
    <t>윤희승</t>
    <phoneticPr fontId="2" type="noConversion"/>
  </si>
  <si>
    <t>010-5033-9303</t>
    <phoneticPr fontId="2" type="noConversion"/>
  </si>
  <si>
    <t>이기정</t>
    <phoneticPr fontId="2" type="noConversion"/>
  </si>
  <si>
    <t>010-9270-2648</t>
    <phoneticPr fontId="2" type="noConversion"/>
  </si>
  <si>
    <t>이다인</t>
    <phoneticPr fontId="2" type="noConversion"/>
  </si>
  <si>
    <t>010-8667-7361</t>
    <phoneticPr fontId="2" type="noConversion"/>
  </si>
  <si>
    <t>이상훈</t>
  </si>
  <si>
    <t>010-2610-5025</t>
  </si>
  <si>
    <t>이승진</t>
    <phoneticPr fontId="2" type="noConversion"/>
  </si>
  <si>
    <t>010-6808-2775</t>
    <phoneticPr fontId="2" type="noConversion"/>
  </si>
  <si>
    <t>이영재</t>
    <phoneticPr fontId="2" type="noConversion"/>
  </si>
  <si>
    <t>010-4924-1841</t>
    <phoneticPr fontId="2" type="noConversion"/>
  </si>
  <si>
    <t>이주한</t>
    <phoneticPr fontId="2" type="noConversion"/>
  </si>
  <si>
    <t>010-7262-6016</t>
    <phoneticPr fontId="2" type="noConversion"/>
  </si>
  <si>
    <t>이태준</t>
    <phoneticPr fontId="2" type="noConversion"/>
  </si>
  <si>
    <t>010-7566-4202</t>
    <phoneticPr fontId="2" type="noConversion"/>
  </si>
  <si>
    <t>임회연</t>
    <phoneticPr fontId="2" type="noConversion"/>
  </si>
  <si>
    <t>010-5485-4583</t>
    <phoneticPr fontId="2" type="noConversion"/>
  </si>
  <si>
    <t>총무님</t>
    <phoneticPr fontId="2" type="noConversion"/>
  </si>
  <si>
    <t>장대호</t>
    <phoneticPr fontId="2" type="noConversion"/>
  </si>
  <si>
    <t>010-3599-6929</t>
    <phoneticPr fontId="2" type="noConversion"/>
  </si>
  <si>
    <t>장문채</t>
    <phoneticPr fontId="2" type="noConversion"/>
  </si>
  <si>
    <t>010-2997-0485</t>
    <phoneticPr fontId="2" type="noConversion"/>
  </si>
  <si>
    <t>장준혁</t>
    <phoneticPr fontId="2" type="noConversion"/>
  </si>
  <si>
    <t>010-7475-6166</t>
    <phoneticPr fontId="2" type="noConversion"/>
  </si>
  <si>
    <t>장지은</t>
    <phoneticPr fontId="2" type="noConversion"/>
  </si>
  <si>
    <t>010-9270-5673</t>
    <phoneticPr fontId="2" type="noConversion"/>
  </si>
  <si>
    <t>전유빈</t>
    <phoneticPr fontId="2" type="noConversion"/>
  </si>
  <si>
    <t>010-8561-4410</t>
    <phoneticPr fontId="2" type="noConversion"/>
  </si>
  <si>
    <t>정소원</t>
    <phoneticPr fontId="2" type="noConversion"/>
  </si>
  <si>
    <t>010-2167-5943</t>
    <phoneticPr fontId="2" type="noConversion"/>
  </si>
  <si>
    <t>조정훈</t>
  </si>
  <si>
    <t>010-5339-5061</t>
  </si>
  <si>
    <t>지근우</t>
    <phoneticPr fontId="2" type="noConversion"/>
  </si>
  <si>
    <t>010-6485-7872</t>
    <phoneticPr fontId="2" type="noConversion"/>
  </si>
  <si>
    <t>최미소</t>
    <phoneticPr fontId="2" type="noConversion"/>
  </si>
  <si>
    <t>010-3466-2890</t>
    <phoneticPr fontId="2" type="noConversion"/>
  </si>
  <si>
    <t>최요한</t>
    <phoneticPr fontId="2" type="noConversion"/>
  </si>
  <si>
    <t>010-6659-5668</t>
    <phoneticPr fontId="2" type="noConversion"/>
  </si>
  <si>
    <t>최준혁</t>
    <phoneticPr fontId="2" type="noConversion"/>
  </si>
  <si>
    <t>010-9801-0102</t>
    <phoneticPr fontId="2" type="noConversion"/>
  </si>
  <si>
    <t>최화윤</t>
    <phoneticPr fontId="2" type="noConversion"/>
  </si>
  <si>
    <t>010-2749-6730</t>
    <phoneticPr fontId="2" type="noConversion"/>
  </si>
  <si>
    <t>활동 내역 정산</t>
  </si>
  <si>
    <t>개총 정산</t>
  </si>
  <si>
    <t>인원</t>
  </si>
  <si>
    <t>개총비</t>
  </si>
  <si>
    <t>9월 5일 화요일</t>
  </si>
  <si>
    <t>9월 12일 화요일</t>
  </si>
  <si>
    <t>9월 13일 수요일</t>
  </si>
  <si>
    <t>코트</t>
  </si>
  <si>
    <t>회비 20,000원 선결제</t>
  </si>
  <si>
    <t>1차 사이</t>
  </si>
  <si>
    <t>활동인원</t>
  </si>
  <si>
    <t>기본안주</t>
  </si>
  <si>
    <t>체육관 금액</t>
  </si>
  <si>
    <t>나가사끼 17,000 x 3
부타나베 17,500 x 4
칠리새우 17,500 x 2
치킨가라야게 16,500x 2</t>
  </si>
  <si>
    <t>운전자</t>
  </si>
  <si>
    <t>장대호</t>
  </si>
  <si>
    <t>어형준</t>
  </si>
  <si>
    <t>술, 음료</t>
  </si>
  <si>
    <t>인당 정산 금액</t>
  </si>
  <si>
    <t>남은 금액</t>
  </si>
  <si>
    <t>9월 19일 화요일</t>
  </si>
  <si>
    <t>9월 20일 수요일</t>
  </si>
  <si>
    <t>9월 26일 화요일</t>
  </si>
  <si>
    <t>회비 30,000원 선결제</t>
  </si>
  <si>
    <t>장대호 , 어형준</t>
  </si>
  <si>
    <t>정소원 불참 - 2500원</t>
  </si>
  <si>
    <t>10월 24일 화요일</t>
  </si>
  <si>
    <t>10월 25일 수요일</t>
  </si>
  <si>
    <t>11월 7일 화요일</t>
  </si>
  <si>
    <t>회비 20000원 선결제</t>
  </si>
  <si>
    <t>이상훈 불참 - 2500원</t>
  </si>
  <si>
    <t>11월 8일 수요일</t>
  </si>
  <si>
    <t>11월 14일 화요일</t>
  </si>
  <si>
    <t>11월 15일 수요일</t>
  </si>
  <si>
    <t>장대호, 김경민</t>
  </si>
  <si>
    <t>김경민</t>
  </si>
  <si>
    <t>지근우 불참 - 2500원</t>
  </si>
  <si>
    <t>이주한 불참 - 2500원</t>
  </si>
  <si>
    <t>영수증 모음</t>
  </si>
  <si>
    <t>9월 5일 화요일 활동비</t>
  </si>
  <si>
    <t>1차 개총</t>
  </si>
  <si>
    <t>2차 개총</t>
  </si>
  <si>
    <t>9월 12일 화요일 활동비</t>
  </si>
  <si>
    <t>9월 13일 수요일 활동비</t>
  </si>
  <si>
    <t>9월 19일 화요일 활동비</t>
  </si>
  <si>
    <t>9월 20일 수요일 활동비</t>
  </si>
  <si>
    <t>9월 26일 화요일 활동비</t>
  </si>
  <si>
    <t>10월 24일 화요일 활동비</t>
  </si>
  <si>
    <t>10월 25일 수요일 활동비</t>
  </si>
  <si>
    <t>11월 7일 화요일 활동비</t>
  </si>
  <si>
    <t>11월 8일 화요일 활동비</t>
  </si>
  <si>
    <t>11월 14일 화요일 활동비</t>
  </si>
  <si>
    <t>11월 15일 수요일 활동비</t>
  </si>
  <si>
    <t>11월 21일 화요일 활동비</t>
  </si>
  <si>
    <t>준비</t>
  </si>
  <si>
    <t>구매 목록</t>
  </si>
  <si>
    <t>에어프라이기</t>
  </si>
  <si>
    <t>생수</t>
  </si>
  <si>
    <t>눈오리+비눗방울</t>
  </si>
  <si>
    <t>고기</t>
  </si>
  <si>
    <t>족구/피구공</t>
  </si>
  <si>
    <t>소금</t>
  </si>
  <si>
    <t>물티슈</t>
  </si>
  <si>
    <t>휴지</t>
  </si>
  <si>
    <t>소주 2박스</t>
  </si>
  <si>
    <t>안주</t>
  </si>
  <si>
    <t>올리브유</t>
  </si>
  <si>
    <t>블루투스 스피커</t>
  </si>
  <si>
    <t>빔프로젝트</t>
  </si>
  <si>
    <t>쌈무 5개</t>
  </si>
  <si>
    <t>계란탕</t>
  </si>
  <si>
    <t>쌈장 1KG 2개</t>
  </si>
  <si>
    <t>계란말이</t>
  </si>
  <si>
    <t>일회용품</t>
  </si>
  <si>
    <t>계란후라이</t>
  </si>
  <si>
    <t>음료수</t>
  </si>
  <si>
    <t>비빔면</t>
  </si>
  <si>
    <t>계란 2판</t>
  </si>
  <si>
    <t>어묵탕</t>
  </si>
  <si>
    <t>오라콕 계좌</t>
  </si>
  <si>
    <t>180000원</t>
  </si>
  <si>
    <t>50000원 준혁오빠 렌트비</t>
  </si>
  <si>
    <t>감자튀김</t>
  </si>
  <si>
    <t>과자</t>
  </si>
  <si>
    <t>130000 + 학생회 10만원 = 230000원(종총비)</t>
  </si>
  <si>
    <t>컵라면 20개</t>
  </si>
  <si>
    <t>계란찜</t>
  </si>
  <si>
    <t>햇반</t>
  </si>
  <si>
    <t>양주</t>
  </si>
  <si>
    <t>비빔면 4봉지</t>
  </si>
  <si>
    <t>어묵탕 2봉지</t>
  </si>
  <si>
    <t>희망사항 -&gt; 케챱</t>
  </si>
  <si>
    <t>렌트비 -&gt; 80000원</t>
  </si>
  <si>
    <t>일회용품 - 숟가락, 젓가락, 개인 그릇, 납작 접시, 종이컵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</si>
</sst>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20"/>
      <color rgb="FF9C5700"/>
      <name val="맑은 고딕"/>
      <family val="3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rgb="FF0070C0"/>
      <name val="맑은 고딕"/>
      <family val="3"/>
      <charset val="129"/>
      <scheme val="minor"/>
    </font>
    <font>
      <b/>
      <sz val="11"/>
      <color rgb="FF3F3F3F"/>
      <name val="돋움"/>
      <charset val="129"/>
    </font>
    <font>
      <b/>
      <sz val="11"/>
      <color theme="0"/>
      <name val="돋움"/>
      <charset val="129"/>
    </font>
    <font>
      <sz val="11"/>
      <color rgb="FF000000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ck">
        <color rgb="FF000000"/>
      </left>
      <right style="thin">
        <color rgb="FF3F3F3F"/>
      </right>
      <top style="thick">
        <color rgb="FF000000"/>
      </top>
      <bottom style="thick">
        <color rgb="FF000000"/>
      </bottom>
      <diagonal/>
    </border>
    <border>
      <left style="thin">
        <color rgb="FF3F3F3F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double">
        <color rgb="FF3F3F3F"/>
      </top>
      <bottom/>
      <diagonal/>
    </border>
    <border>
      <left/>
      <right/>
      <top style="double">
        <color rgb="FF3F3F3F"/>
      </top>
      <bottom/>
      <diagonal/>
    </border>
    <border>
      <left/>
      <right style="medium">
        <color rgb="FF000000"/>
      </right>
      <top style="double">
        <color rgb="FF3F3F3F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double">
        <color rgb="FF3F3F3F"/>
      </right>
      <top style="medium">
        <color rgb="FF000000"/>
      </top>
      <bottom style="medium">
        <color rgb="FF000000"/>
      </bottom>
      <diagonal/>
    </border>
    <border>
      <left style="double">
        <color rgb="FF3F3F3F"/>
      </left>
      <right style="double">
        <color rgb="FF3F3F3F"/>
      </right>
      <top style="medium">
        <color rgb="FF000000"/>
      </top>
      <bottom style="medium">
        <color rgb="FF000000"/>
      </bottom>
      <diagonal/>
    </border>
    <border>
      <left style="double">
        <color rgb="FF3F3F3F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6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8" fillId="4" borderId="5" applyNumberFormat="0" applyAlignment="0" applyProtection="0">
      <alignment vertical="center"/>
    </xf>
    <xf numFmtId="0" fontId="9" fillId="5" borderId="6" applyNumberFormat="0" applyAlignment="0" applyProtection="0">
      <alignment vertical="center"/>
    </xf>
    <xf numFmtId="0" fontId="14" fillId="8" borderId="28" applyNumberFormat="0" applyFont="0" applyAlignment="0" applyProtection="0"/>
  </cellStyleXfs>
  <cellXfs count="70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3" fontId="6" fillId="0" borderId="1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3" fontId="0" fillId="0" borderId="7" xfId="0" applyNumberFormat="1" applyBorder="1" applyAlignment="1">
      <alignment horizontal="center" vertical="center"/>
    </xf>
    <xf numFmtId="3" fontId="0" fillId="0" borderId="8" xfId="0" applyNumberFormat="1" applyBorder="1" applyAlignment="1">
      <alignment horizontal="center" vertical="center"/>
    </xf>
    <xf numFmtId="3" fontId="0" fillId="0" borderId="0" xfId="0" applyNumberFormat="1">
      <alignment vertical="center"/>
    </xf>
    <xf numFmtId="3" fontId="11" fillId="0" borderId="1" xfId="0" applyNumberFormat="1" applyFont="1" applyBorder="1" applyAlignment="1">
      <alignment horizontal="center" vertical="center"/>
    </xf>
    <xf numFmtId="0" fontId="10" fillId="0" borderId="1" xfId="2" applyFont="1" applyFill="1" applyBorder="1" applyAlignment="1">
      <alignment horizontal="center" vertical="center"/>
    </xf>
    <xf numFmtId="3" fontId="10" fillId="0" borderId="1" xfId="2" applyNumberFormat="1" applyFont="1" applyFill="1" applyBorder="1" applyAlignment="1">
      <alignment horizontal="center" vertical="center"/>
    </xf>
    <xf numFmtId="3" fontId="0" fillId="7" borderId="1" xfId="0" applyNumberFormat="1" applyFill="1" applyBorder="1" applyAlignment="1">
      <alignment horizontal="center" vertical="center"/>
    </xf>
    <xf numFmtId="3" fontId="0" fillId="0" borderId="7" xfId="0" applyNumberFormat="1" applyBorder="1" applyAlignment="1">
      <alignment horizontal="center" vertical="center" wrapText="1"/>
    </xf>
    <xf numFmtId="0" fontId="10" fillId="0" borderId="19" xfId="0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3" fontId="0" fillId="0" borderId="19" xfId="0" applyNumberForma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13" fillId="0" borderId="0" xfId="0" applyFont="1">
      <alignment vertical="center"/>
    </xf>
    <xf numFmtId="0" fontId="10" fillId="0" borderId="8" xfId="0" applyFont="1" applyBorder="1" applyAlignment="1">
      <alignment horizontal="center" vertical="center"/>
    </xf>
    <xf numFmtId="3" fontId="10" fillId="0" borderId="8" xfId="0" applyNumberFormat="1" applyFont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8" borderId="28" xfId="5" applyFont="1" applyAlignment="1">
      <alignment horizontal="center" vertical="center"/>
    </xf>
    <xf numFmtId="0" fontId="4" fillId="3" borderId="0" xfId="2" applyAlignment="1">
      <alignment horizontal="center" vertical="center"/>
    </xf>
    <xf numFmtId="3" fontId="4" fillId="3" borderId="0" xfId="2" applyNumberFormat="1" applyAlignment="1">
      <alignment horizontal="center" vertical="center"/>
    </xf>
    <xf numFmtId="3" fontId="0" fillId="0" borderId="15" xfId="0" applyNumberFormat="1" applyBorder="1" applyAlignment="1">
      <alignment horizontal="center" vertical="center"/>
    </xf>
    <xf numFmtId="3" fontId="0" fillId="0" borderId="11" xfId="0" applyNumberFormat="1" applyBorder="1" applyAlignment="1">
      <alignment horizontal="center" vertical="center"/>
    </xf>
    <xf numFmtId="0" fontId="4" fillId="3" borderId="1" xfId="2" applyBorder="1" applyAlignment="1">
      <alignment horizontal="center" vertical="center"/>
    </xf>
    <xf numFmtId="0" fontId="3" fillId="2" borderId="2" xfId="1" applyFont="1" applyBorder="1" applyAlignment="1">
      <alignment horizontal="center" vertical="center"/>
    </xf>
    <xf numFmtId="0" fontId="1" fillId="2" borderId="3" xfId="1" applyBorder="1" applyAlignment="1">
      <alignment horizontal="center" vertical="center"/>
    </xf>
    <xf numFmtId="0" fontId="0" fillId="8" borderId="31" xfId="5" applyFont="1" applyBorder="1" applyAlignment="1">
      <alignment horizontal="center" vertical="center"/>
    </xf>
    <xf numFmtId="0" fontId="0" fillId="8" borderId="32" xfId="5" applyFont="1" applyBorder="1" applyAlignment="1">
      <alignment horizontal="center" vertical="center"/>
    </xf>
    <xf numFmtId="0" fontId="8" fillId="4" borderId="12" xfId="3" applyBorder="1" applyAlignment="1">
      <alignment horizontal="center" vertical="center"/>
    </xf>
    <xf numFmtId="0" fontId="8" fillId="4" borderId="13" xfId="3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6" borderId="14" xfId="0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6" borderId="15" xfId="0" applyFill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9" fillId="5" borderId="6" xfId="4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3" fontId="0" fillId="0" borderId="18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12" fillId="0" borderId="27" xfId="0" applyFont="1" applyBorder="1" applyAlignment="1">
      <alignment horizontal="center" vertical="center"/>
    </xf>
    <xf numFmtId="0" fontId="9" fillId="5" borderId="21" xfId="4" applyBorder="1" applyAlignment="1">
      <alignment horizontal="center" vertical="center"/>
    </xf>
    <xf numFmtId="0" fontId="9" fillId="5" borderId="22" xfId="4" applyBorder="1" applyAlignment="1">
      <alignment horizontal="center" vertical="center"/>
    </xf>
    <xf numFmtId="0" fontId="9" fillId="5" borderId="23" xfId="4" applyBorder="1" applyAlignment="1">
      <alignment horizontal="center" vertical="center"/>
    </xf>
    <xf numFmtId="0" fontId="12" fillId="0" borderId="24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12" fillId="0" borderId="26" xfId="0" applyFont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</cellXfs>
  <cellStyles count="6">
    <cellStyle name="나쁨" xfId="2" builtinId="27"/>
    <cellStyle name="메모" xfId="5" builtinId="10"/>
    <cellStyle name="보통" xfId="1" builtinId="28"/>
    <cellStyle name="셀 확인" xfId="4" builtinId="23"/>
    <cellStyle name="출력" xfId="3" builtinId="2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5" Type="http://schemas.openxmlformats.org/officeDocument/2006/relationships/image" Target="../media/image5.jpeg"/><Relationship Id="rId10" Type="http://schemas.openxmlformats.org/officeDocument/2006/relationships/image" Target="../media/image10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38100</xdr:rowOff>
    </xdr:from>
    <xdr:to>
      <xdr:col>3</xdr:col>
      <xdr:colOff>676275</xdr:colOff>
      <xdr:row>21</xdr:row>
      <xdr:rowOff>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1564EC1F-825B-4BD3-1CF8-B54775FD29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657225"/>
          <a:ext cx="2733675" cy="394335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</xdr:row>
      <xdr:rowOff>0</xdr:rowOff>
    </xdr:from>
    <xdr:to>
      <xdr:col>8</xdr:col>
      <xdr:colOff>676275</xdr:colOff>
      <xdr:row>20</xdr:row>
      <xdr:rowOff>190500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D242B93B-3C07-6965-2003-F6B51B9995E6}"/>
            </a:ext>
            <a:ext uri="{147F2762-F138-4A5C-976F-8EAC2B608ADB}">
              <a16:predDERef xmlns:a16="http://schemas.microsoft.com/office/drawing/2014/main" pred="{1564EC1F-825B-4BD3-1CF8-B54775FD29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429000" y="619125"/>
          <a:ext cx="2733675" cy="3962400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2</xdr:row>
      <xdr:rowOff>0</xdr:rowOff>
    </xdr:from>
    <xdr:to>
      <xdr:col>13</xdr:col>
      <xdr:colOff>666750</xdr:colOff>
      <xdr:row>20</xdr:row>
      <xdr:rowOff>190500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D0C365F7-D0D9-32E8-90E5-4581148BE17E}"/>
            </a:ext>
            <a:ext uri="{147F2762-F138-4A5C-976F-8EAC2B608ADB}">
              <a16:predDERef xmlns:a16="http://schemas.microsoft.com/office/drawing/2014/main" pred="{D242B93B-3C07-6965-2003-F6B51B9995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58000" y="619125"/>
          <a:ext cx="2724150" cy="39624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3</xdr:col>
      <xdr:colOff>676275</xdr:colOff>
      <xdr:row>45</xdr:row>
      <xdr:rowOff>190500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6F8D78B8-6627-427A-C68D-A1D6E83F89B0}"/>
            </a:ext>
            <a:ext uri="{147F2762-F138-4A5C-976F-8EAC2B608ADB}">
              <a16:predDERef xmlns:a16="http://schemas.microsoft.com/office/drawing/2014/main" pred="{D0C365F7-D0D9-32E8-90E5-4581148BE1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5229225"/>
          <a:ext cx="2733675" cy="459105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24</xdr:row>
      <xdr:rowOff>0</xdr:rowOff>
    </xdr:from>
    <xdr:to>
      <xdr:col>9</xdr:col>
      <xdr:colOff>9525</xdr:colOff>
      <xdr:row>45</xdr:row>
      <xdr:rowOff>190500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86136B89-C0F2-5D1C-2A17-F0F9D9EEFD7E}"/>
            </a:ext>
            <a:ext uri="{147F2762-F138-4A5C-976F-8EAC2B608ADB}">
              <a16:predDERef xmlns:a16="http://schemas.microsoft.com/office/drawing/2014/main" pred="{6F8D78B8-6627-427A-C68D-A1D6E83F89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429000" y="5229225"/>
          <a:ext cx="2752725" cy="4591050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24</xdr:row>
      <xdr:rowOff>0</xdr:rowOff>
    </xdr:from>
    <xdr:to>
      <xdr:col>13</xdr:col>
      <xdr:colOff>676275</xdr:colOff>
      <xdr:row>45</xdr:row>
      <xdr:rowOff>171450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8AF17F78-0854-5626-2BFF-A3CEC8B210E9}"/>
            </a:ext>
            <a:ext uri="{147F2762-F138-4A5C-976F-8EAC2B608ADB}">
              <a16:predDERef xmlns:a16="http://schemas.microsoft.com/office/drawing/2014/main" pred="{86136B89-C0F2-5D1C-2A17-F0F9D9EEFD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858000" y="5229225"/>
          <a:ext cx="2733675" cy="45720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49</xdr:row>
      <xdr:rowOff>9525</xdr:rowOff>
    </xdr:from>
    <xdr:to>
      <xdr:col>8</xdr:col>
      <xdr:colOff>676275</xdr:colOff>
      <xdr:row>70</xdr:row>
      <xdr:rowOff>180975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2DC3B6A1-33EA-BD04-5FAF-C28A61F38755}"/>
            </a:ext>
            <a:ext uri="{147F2762-F138-4A5C-976F-8EAC2B608ADB}">
              <a16:predDERef xmlns:a16="http://schemas.microsoft.com/office/drawing/2014/main" pred="{8AF17F78-0854-5626-2BFF-A3CEC8B210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429000" y="10477500"/>
          <a:ext cx="2733675" cy="4572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49</xdr:row>
      <xdr:rowOff>0</xdr:rowOff>
    </xdr:from>
    <xdr:to>
      <xdr:col>3</xdr:col>
      <xdr:colOff>666750</xdr:colOff>
      <xdr:row>70</xdr:row>
      <xdr:rowOff>171450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75CF2B9E-4843-9F2E-0D99-B02A5DFDBFCD}"/>
            </a:ext>
            <a:ext uri="{147F2762-F138-4A5C-976F-8EAC2B608ADB}">
              <a16:predDERef xmlns:a16="http://schemas.microsoft.com/office/drawing/2014/main" pred="{2DC3B6A1-33EA-BD04-5FAF-C28A61F387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10467975"/>
          <a:ext cx="2724150" cy="45720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73</xdr:row>
      <xdr:rowOff>200025</xdr:rowOff>
    </xdr:from>
    <xdr:to>
      <xdr:col>9</xdr:col>
      <xdr:colOff>9525</xdr:colOff>
      <xdr:row>95</xdr:row>
      <xdr:rowOff>180975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430CAF46-7CBD-5812-DA06-354CAF95B909}"/>
            </a:ext>
            <a:ext uri="{147F2762-F138-4A5C-976F-8EAC2B608ADB}">
              <a16:predDERef xmlns:a16="http://schemas.microsoft.com/office/drawing/2014/main" pred="{75CF2B9E-4843-9F2E-0D99-B02A5DFDBF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3429000" y="15697200"/>
          <a:ext cx="2752725" cy="45910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74</xdr:row>
      <xdr:rowOff>0</xdr:rowOff>
    </xdr:from>
    <xdr:to>
      <xdr:col>3</xdr:col>
      <xdr:colOff>657225</xdr:colOff>
      <xdr:row>95</xdr:row>
      <xdr:rowOff>171450</xdr:rowOff>
    </xdr:to>
    <xdr:pic>
      <xdr:nvPicPr>
        <xdr:cNvPr id="11" name="그림 10">
          <a:extLst>
            <a:ext uri="{FF2B5EF4-FFF2-40B4-BE49-F238E27FC236}">
              <a16:creationId xmlns:a16="http://schemas.microsoft.com/office/drawing/2014/main" id="{4E1BDE36-E854-E06B-DD5B-CEAD95D36ED6}"/>
            </a:ext>
            <a:ext uri="{147F2762-F138-4A5C-976F-8EAC2B608ADB}">
              <a16:predDERef xmlns:a16="http://schemas.microsoft.com/office/drawing/2014/main" pred="{430CAF46-7CBD-5812-DA06-354CAF95B9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15706725"/>
          <a:ext cx="2714625" cy="45720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99</xdr:row>
      <xdr:rowOff>0</xdr:rowOff>
    </xdr:from>
    <xdr:to>
      <xdr:col>8</xdr:col>
      <xdr:colOff>657225</xdr:colOff>
      <xdr:row>120</xdr:row>
      <xdr:rowOff>171450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AAF2872C-37ED-1232-FE3C-A3F47292AD35}"/>
            </a:ext>
            <a:ext uri="{147F2762-F138-4A5C-976F-8EAC2B608ADB}">
              <a16:predDERef xmlns:a16="http://schemas.microsoft.com/office/drawing/2014/main" pred="{4E1BDE36-E854-E06B-DD5B-CEAD95D36E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3429000" y="20945475"/>
          <a:ext cx="2714625" cy="4572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C1DCF-3543-435F-BDDB-30A375304F85}">
  <dimension ref="A1:O70"/>
  <sheetViews>
    <sheetView workbookViewId="0">
      <selection activeCell="L14" sqref="L14"/>
    </sheetView>
  </sheetViews>
  <sheetFormatPr defaultRowHeight="16.5"/>
  <cols>
    <col min="1" max="1" width="6.625" customWidth="1"/>
    <col min="2" max="2" width="20.875" customWidth="1"/>
    <col min="3" max="3" width="31.125" customWidth="1"/>
    <col min="4" max="4" width="18.375" customWidth="1"/>
    <col min="5" max="8" width="12.625" customWidth="1"/>
    <col min="9" max="9" width="14.625" customWidth="1"/>
    <col min="11" max="11" width="22.5" customWidth="1"/>
    <col min="14" max="14" width="15.375" customWidth="1"/>
    <col min="15" max="15" width="25.5" customWidth="1"/>
    <col min="20" max="20" width="22.625" customWidth="1"/>
    <col min="21" max="21" width="14" customWidth="1"/>
  </cols>
  <sheetData>
    <row r="1" spans="1:15" ht="48.75" customHeight="1">
      <c r="A1" s="37" t="s">
        <v>0</v>
      </c>
      <c r="B1" s="38"/>
      <c r="C1" s="38"/>
      <c r="D1" s="38"/>
      <c r="E1" s="38"/>
      <c r="F1" s="38"/>
      <c r="G1" s="38"/>
      <c r="H1" s="38"/>
      <c r="I1" s="3"/>
    </row>
    <row r="2" spans="1:15" ht="30.75" customHeight="1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4"/>
      <c r="K2" t="s">
        <v>8</v>
      </c>
      <c r="L2" s="15">
        <f>SUM(E3:E39)</f>
        <v>740000</v>
      </c>
      <c r="N2" s="39" t="s">
        <v>9</v>
      </c>
      <c r="O2" s="40"/>
    </row>
    <row r="3" spans="1:15" ht="27.95" customHeight="1">
      <c r="A3" s="1">
        <v>1</v>
      </c>
      <c r="B3" s="1">
        <v>202320947</v>
      </c>
      <c r="C3" s="1" t="s">
        <v>10</v>
      </c>
      <c r="D3" s="1" t="s">
        <v>11</v>
      </c>
      <c r="E3" s="2">
        <v>20000</v>
      </c>
      <c r="F3" s="1" t="s">
        <v>12</v>
      </c>
      <c r="G3" s="1" t="s">
        <v>12</v>
      </c>
      <c r="H3" s="1" t="s">
        <v>12</v>
      </c>
      <c r="I3" s="3"/>
      <c r="K3" t="s">
        <v>13</v>
      </c>
      <c r="L3" s="15">
        <f>SUM(F3:F39)</f>
        <v>405000</v>
      </c>
      <c r="N3" s="31" t="s">
        <v>14</v>
      </c>
      <c r="O3" s="31">
        <v>18100</v>
      </c>
    </row>
    <row r="4" spans="1:15" ht="27.95" customHeight="1">
      <c r="A4" s="1">
        <v>2</v>
      </c>
      <c r="B4" s="7">
        <v>202020827</v>
      </c>
      <c r="C4" s="7" t="s">
        <v>15</v>
      </c>
      <c r="D4" s="7" t="s">
        <v>16</v>
      </c>
      <c r="E4" s="5">
        <v>20000</v>
      </c>
      <c r="F4" s="16">
        <v>15000</v>
      </c>
      <c r="G4" s="1">
        <v>15000</v>
      </c>
      <c r="H4" s="2">
        <v>50000</v>
      </c>
      <c r="I4" s="8" t="s">
        <v>17</v>
      </c>
      <c r="K4" t="s">
        <v>18</v>
      </c>
      <c r="L4" s="15">
        <v>0</v>
      </c>
      <c r="N4" s="31" t="s">
        <v>19</v>
      </c>
      <c r="O4" s="31">
        <v>258740</v>
      </c>
    </row>
    <row r="5" spans="1:15" ht="27.95" customHeight="1">
      <c r="A5" s="1">
        <v>3</v>
      </c>
      <c r="B5" s="1">
        <v>201920839</v>
      </c>
      <c r="C5" s="1" t="s">
        <v>20</v>
      </c>
      <c r="D5" s="1" t="s">
        <v>21</v>
      </c>
      <c r="E5" s="2">
        <v>20000</v>
      </c>
      <c r="F5" s="16">
        <v>15000</v>
      </c>
      <c r="G5" s="1" t="s">
        <v>12</v>
      </c>
      <c r="H5" s="1" t="s">
        <v>12</v>
      </c>
      <c r="I5" s="3"/>
      <c r="K5" t="s">
        <v>22</v>
      </c>
      <c r="L5" s="15">
        <v>80000</v>
      </c>
      <c r="N5" s="31" t="s">
        <v>23</v>
      </c>
      <c r="O5" s="31">
        <v>80000</v>
      </c>
    </row>
    <row r="6" spans="1:15" ht="27.95" customHeight="1">
      <c r="A6" s="1">
        <v>4</v>
      </c>
      <c r="B6" s="1">
        <v>202220973</v>
      </c>
      <c r="C6" s="1" t="s">
        <v>24</v>
      </c>
      <c r="D6" s="1" t="s">
        <v>25</v>
      </c>
      <c r="E6" s="2">
        <v>20000</v>
      </c>
      <c r="F6" s="2">
        <v>15000</v>
      </c>
      <c r="G6" s="1" t="s">
        <v>12</v>
      </c>
      <c r="H6" s="1" t="s">
        <v>12</v>
      </c>
      <c r="I6" s="3"/>
      <c r="K6" t="s">
        <v>26</v>
      </c>
      <c r="L6" s="15">
        <v>362000</v>
      </c>
      <c r="N6" s="31" t="s">
        <v>27</v>
      </c>
      <c r="O6" s="31">
        <v>15480</v>
      </c>
    </row>
    <row r="7" spans="1:15" ht="27.95" customHeight="1">
      <c r="A7" s="1">
        <v>5</v>
      </c>
      <c r="B7" s="1">
        <v>202020842</v>
      </c>
      <c r="C7" s="1" t="s">
        <v>28</v>
      </c>
      <c r="D7" s="1" t="s">
        <v>29</v>
      </c>
      <c r="E7" s="2">
        <v>20000</v>
      </c>
      <c r="F7" s="2">
        <v>15000</v>
      </c>
      <c r="G7" s="19">
        <v>15000</v>
      </c>
      <c r="H7" s="2">
        <v>50000</v>
      </c>
      <c r="I7" s="3"/>
      <c r="K7" t="s">
        <v>30</v>
      </c>
      <c r="L7" s="15">
        <v>430080</v>
      </c>
      <c r="N7" s="31" t="s">
        <v>31</v>
      </c>
      <c r="O7" s="31">
        <v>18500</v>
      </c>
    </row>
    <row r="8" spans="1:15" ht="27.95" customHeight="1">
      <c r="A8" s="1">
        <v>6</v>
      </c>
      <c r="B8" s="7">
        <v>202020844</v>
      </c>
      <c r="C8" s="7" t="s">
        <v>32</v>
      </c>
      <c r="D8" s="7" t="s">
        <v>33</v>
      </c>
      <c r="E8" s="5">
        <v>20000</v>
      </c>
      <c r="F8" s="16">
        <v>15000</v>
      </c>
      <c r="G8" s="19">
        <v>15000</v>
      </c>
      <c r="H8" s="2">
        <v>50000</v>
      </c>
      <c r="I8" s="8" t="s">
        <v>34</v>
      </c>
      <c r="K8" t="s">
        <v>35</v>
      </c>
      <c r="L8">
        <v>129</v>
      </c>
      <c r="N8" s="31" t="s">
        <v>36</v>
      </c>
      <c r="O8" s="31">
        <v>2000</v>
      </c>
    </row>
    <row r="9" spans="1:15" ht="27.95" customHeight="1">
      <c r="A9" s="1">
        <v>7</v>
      </c>
      <c r="B9" s="1">
        <v>202320959</v>
      </c>
      <c r="C9" s="1" t="s">
        <v>37</v>
      </c>
      <c r="D9" s="1" t="s">
        <v>38</v>
      </c>
      <c r="E9" s="2">
        <v>20000</v>
      </c>
      <c r="F9" s="2">
        <v>15000</v>
      </c>
      <c r="G9" s="1" t="s">
        <v>12</v>
      </c>
      <c r="H9" s="2">
        <v>50000</v>
      </c>
      <c r="I9" s="3"/>
      <c r="K9" t="s">
        <v>39</v>
      </c>
      <c r="L9">
        <f>SUM(H3:H39)</f>
        <v>850000</v>
      </c>
      <c r="N9" s="31" t="s">
        <v>40</v>
      </c>
      <c r="O9" s="31">
        <v>113000</v>
      </c>
    </row>
    <row r="10" spans="1:15" ht="27.95" customHeight="1">
      <c r="A10" s="1">
        <v>8</v>
      </c>
      <c r="B10" s="1">
        <v>201920879</v>
      </c>
      <c r="C10" s="1" t="s">
        <v>41</v>
      </c>
      <c r="D10" s="1" t="s">
        <v>42</v>
      </c>
      <c r="E10" s="2">
        <v>20000</v>
      </c>
      <c r="F10" s="16">
        <v>15000</v>
      </c>
      <c r="G10" s="1" t="s">
        <v>12</v>
      </c>
      <c r="H10" s="1" t="s">
        <v>12</v>
      </c>
      <c r="I10" s="3"/>
      <c r="K10" t="s">
        <v>43</v>
      </c>
      <c r="L10" s="15">
        <v>450000</v>
      </c>
      <c r="N10" s="31" t="s">
        <v>44</v>
      </c>
      <c r="O10" s="31">
        <v>12000</v>
      </c>
    </row>
    <row r="11" spans="1:15" ht="27.95" customHeight="1">
      <c r="A11" s="1">
        <v>9</v>
      </c>
      <c r="B11" s="1">
        <v>201920934</v>
      </c>
      <c r="C11" s="1" t="s">
        <v>45</v>
      </c>
      <c r="D11" s="1" t="s">
        <v>46</v>
      </c>
      <c r="E11" s="1">
        <v>20000</v>
      </c>
      <c r="F11" s="16">
        <v>15000</v>
      </c>
      <c r="G11" s="1" t="s">
        <v>12</v>
      </c>
      <c r="H11" s="1" t="s">
        <v>12</v>
      </c>
      <c r="I11" s="3"/>
      <c r="K11" t="s">
        <v>47</v>
      </c>
      <c r="L11">
        <v>78000</v>
      </c>
      <c r="N11" s="31" t="s">
        <v>48</v>
      </c>
      <c r="O11" s="31">
        <v>10000</v>
      </c>
    </row>
    <row r="12" spans="1:15" ht="27.95" customHeight="1">
      <c r="A12" s="1">
        <v>10</v>
      </c>
      <c r="B12" s="1">
        <v>201920947</v>
      </c>
      <c r="C12" s="1" t="s">
        <v>49</v>
      </c>
      <c r="D12" s="1" t="s">
        <v>50</v>
      </c>
      <c r="E12" s="2">
        <v>20000</v>
      </c>
      <c r="F12" s="1" t="s">
        <v>12</v>
      </c>
      <c r="G12" s="1" t="s">
        <v>12</v>
      </c>
      <c r="H12" s="1" t="s">
        <v>12</v>
      </c>
      <c r="I12" s="3"/>
      <c r="K12" t="s">
        <v>51</v>
      </c>
      <c r="L12">
        <f>O15</f>
        <v>555170</v>
      </c>
      <c r="N12" s="31" t="s">
        <v>52</v>
      </c>
      <c r="O12" s="31">
        <v>12350</v>
      </c>
    </row>
    <row r="13" spans="1:15" ht="27.95" customHeight="1">
      <c r="A13" s="1">
        <v>11</v>
      </c>
      <c r="B13" s="1">
        <v>202020933</v>
      </c>
      <c r="C13" s="1" t="s">
        <v>53</v>
      </c>
      <c r="D13" s="1" t="s">
        <v>54</v>
      </c>
      <c r="E13" s="2">
        <v>20000</v>
      </c>
      <c r="F13" s="16">
        <v>15000</v>
      </c>
      <c r="G13" s="1" t="s">
        <v>12</v>
      </c>
      <c r="H13" s="1" t="s">
        <v>12</v>
      </c>
      <c r="I13" s="3"/>
      <c r="K13" t="s">
        <v>55</v>
      </c>
      <c r="L13" s="15">
        <f>SUM(G3:G39)</f>
        <v>300000</v>
      </c>
      <c r="N13" s="31" t="s">
        <v>56</v>
      </c>
      <c r="O13" s="31">
        <v>11000</v>
      </c>
    </row>
    <row r="14" spans="1:15" ht="27.95" customHeight="1">
      <c r="A14" s="1">
        <v>12</v>
      </c>
      <c r="B14" s="1">
        <v>202320992</v>
      </c>
      <c r="C14" s="1" t="s">
        <v>57</v>
      </c>
      <c r="D14" s="1" t="s">
        <v>58</v>
      </c>
      <c r="E14" s="2">
        <v>20000</v>
      </c>
      <c r="F14" s="16">
        <v>15000</v>
      </c>
      <c r="G14" s="1" t="s">
        <v>12</v>
      </c>
      <c r="H14" s="2">
        <v>50000</v>
      </c>
      <c r="I14" s="3"/>
      <c r="N14" s="31" t="s">
        <v>59</v>
      </c>
      <c r="O14" s="31">
        <v>4000</v>
      </c>
    </row>
    <row r="15" spans="1:15" ht="27.95" customHeight="1">
      <c r="A15" s="1">
        <v>13</v>
      </c>
      <c r="B15" s="1">
        <v>202020950</v>
      </c>
      <c r="C15" s="1" t="s">
        <v>60</v>
      </c>
      <c r="D15" s="1" t="s">
        <v>61</v>
      </c>
      <c r="E15" s="2">
        <v>20000</v>
      </c>
      <c r="F15" s="16">
        <v>15000</v>
      </c>
      <c r="G15" s="19">
        <v>15000</v>
      </c>
      <c r="H15" s="2">
        <v>50000</v>
      </c>
      <c r="I15" s="3"/>
      <c r="K15" s="15" t="s">
        <v>62</v>
      </c>
      <c r="L15" s="15">
        <f>(L2+L3-L4+L5-L6-L7+L8+L9-L10-L11-L12+L13)</f>
        <v>499879</v>
      </c>
      <c r="N15" s="31" t="s">
        <v>63</v>
      </c>
      <c r="O15" s="31">
        <f>SUM(O3:O14)</f>
        <v>555170</v>
      </c>
    </row>
    <row r="16" spans="1:15" ht="27.95" customHeight="1">
      <c r="A16" s="1">
        <v>14</v>
      </c>
      <c r="B16" s="1">
        <v>201920960</v>
      </c>
      <c r="C16" s="1" t="s">
        <v>64</v>
      </c>
      <c r="D16" s="1" t="s">
        <v>65</v>
      </c>
      <c r="E16" s="2">
        <v>20000</v>
      </c>
      <c r="F16" s="2">
        <v>15000</v>
      </c>
      <c r="G16" s="1" t="s">
        <v>12</v>
      </c>
      <c r="H16" s="1" t="s">
        <v>12</v>
      </c>
      <c r="I16" s="3"/>
    </row>
    <row r="17" spans="1:9" ht="27.95" customHeight="1">
      <c r="A17" s="1">
        <v>15</v>
      </c>
      <c r="B17" s="1">
        <v>201920962</v>
      </c>
      <c r="C17" s="1" t="s">
        <v>66</v>
      </c>
      <c r="D17" s="1" t="s">
        <v>67</v>
      </c>
      <c r="E17" s="2">
        <v>20000</v>
      </c>
      <c r="F17" s="1" t="s">
        <v>12</v>
      </c>
      <c r="G17" s="1" t="s">
        <v>12</v>
      </c>
      <c r="H17" s="1" t="s">
        <v>12</v>
      </c>
      <c r="I17" s="3"/>
    </row>
    <row r="18" spans="1:9" ht="27.95" customHeight="1">
      <c r="A18" s="1">
        <v>16</v>
      </c>
      <c r="B18" s="1">
        <v>201920979</v>
      </c>
      <c r="C18" s="1" t="s">
        <v>68</v>
      </c>
      <c r="D18" s="1" t="s">
        <v>69</v>
      </c>
      <c r="E18" s="2">
        <v>20000</v>
      </c>
      <c r="F18" s="2">
        <v>15000</v>
      </c>
      <c r="G18" s="1" t="s">
        <v>12</v>
      </c>
      <c r="H18" s="1" t="s">
        <v>12</v>
      </c>
      <c r="I18" s="3"/>
    </row>
    <row r="19" spans="1:9" ht="27.95" customHeight="1">
      <c r="A19" s="1">
        <v>17</v>
      </c>
      <c r="B19" s="1">
        <v>202321002</v>
      </c>
      <c r="C19" s="1" t="s">
        <v>70</v>
      </c>
      <c r="D19" s="1" t="s">
        <v>71</v>
      </c>
      <c r="E19" s="2">
        <v>20000</v>
      </c>
      <c r="F19" s="1" t="s">
        <v>12</v>
      </c>
      <c r="G19" s="19">
        <v>15000</v>
      </c>
      <c r="H19" s="1" t="s">
        <v>12</v>
      </c>
      <c r="I19" s="3"/>
    </row>
    <row r="20" spans="1:9" ht="27.95" customHeight="1">
      <c r="A20" s="1">
        <v>18</v>
      </c>
      <c r="B20" s="1">
        <v>202020974</v>
      </c>
      <c r="C20" s="1" t="s">
        <v>72</v>
      </c>
      <c r="D20" s="1" t="s">
        <v>73</v>
      </c>
      <c r="E20" s="1">
        <v>20000</v>
      </c>
      <c r="F20" s="2">
        <v>15000</v>
      </c>
      <c r="G20" s="36"/>
      <c r="H20" s="2">
        <v>50000</v>
      </c>
      <c r="I20" s="3"/>
    </row>
    <row r="21" spans="1:9" ht="24.95" customHeight="1">
      <c r="A21" s="1">
        <v>19</v>
      </c>
      <c r="B21" s="1">
        <v>202321003</v>
      </c>
      <c r="C21" s="1" t="s">
        <v>74</v>
      </c>
      <c r="D21" s="1" t="s">
        <v>75</v>
      </c>
      <c r="E21" s="2">
        <v>20000</v>
      </c>
      <c r="F21" s="1" t="s">
        <v>12</v>
      </c>
      <c r="G21" s="19">
        <v>15000</v>
      </c>
      <c r="H21" s="2">
        <v>50000</v>
      </c>
      <c r="I21" s="3"/>
    </row>
    <row r="22" spans="1:9" ht="24.95" customHeight="1">
      <c r="A22" s="1">
        <v>20</v>
      </c>
      <c r="B22" s="11">
        <v>202020981</v>
      </c>
      <c r="C22" s="11" t="s">
        <v>76</v>
      </c>
      <c r="D22" s="17" t="s">
        <v>77</v>
      </c>
      <c r="E22" s="18">
        <v>20000</v>
      </c>
      <c r="F22" s="2">
        <v>15000</v>
      </c>
      <c r="G22" s="19">
        <v>15000</v>
      </c>
      <c r="H22" s="1" t="s">
        <v>12</v>
      </c>
    </row>
    <row r="23" spans="1:9" ht="24.95" customHeight="1">
      <c r="A23" s="1">
        <v>21</v>
      </c>
      <c r="B23" s="1">
        <v>202020986</v>
      </c>
      <c r="C23" s="1" t="s">
        <v>78</v>
      </c>
      <c r="D23" s="1" t="s">
        <v>79</v>
      </c>
      <c r="E23" s="2">
        <v>20000</v>
      </c>
      <c r="F23" s="2">
        <v>15000</v>
      </c>
      <c r="G23" s="19">
        <v>15000</v>
      </c>
      <c r="H23" s="2">
        <v>50000</v>
      </c>
      <c r="I23" s="9"/>
    </row>
    <row r="24" spans="1:9" ht="24.95" customHeight="1">
      <c r="A24" s="1">
        <v>22</v>
      </c>
      <c r="B24" s="1">
        <v>202020988</v>
      </c>
      <c r="C24" s="1" t="s">
        <v>80</v>
      </c>
      <c r="D24" s="1" t="s">
        <v>81</v>
      </c>
      <c r="E24" s="2">
        <v>20000</v>
      </c>
      <c r="F24" s="2">
        <v>15000</v>
      </c>
      <c r="G24" s="19">
        <v>15000</v>
      </c>
      <c r="H24" s="1" t="s">
        <v>12</v>
      </c>
      <c r="I24" s="3"/>
    </row>
    <row r="25" spans="1:9" ht="24.95" customHeight="1">
      <c r="A25" s="1">
        <v>23</v>
      </c>
      <c r="B25" s="1">
        <v>202321008</v>
      </c>
      <c r="C25" s="1" t="s">
        <v>82</v>
      </c>
      <c r="D25" s="1" t="s">
        <v>83</v>
      </c>
      <c r="E25" s="19">
        <v>20000</v>
      </c>
      <c r="F25" s="1" t="s">
        <v>12</v>
      </c>
      <c r="G25" s="19">
        <v>15000</v>
      </c>
      <c r="H25" s="2">
        <v>50000</v>
      </c>
      <c r="I25" s="3"/>
    </row>
    <row r="26" spans="1:9" ht="24.95" customHeight="1">
      <c r="A26" s="1">
        <v>24</v>
      </c>
      <c r="B26" s="1">
        <v>202321013</v>
      </c>
      <c r="C26" s="1" t="s">
        <v>84</v>
      </c>
      <c r="D26" s="1" t="s">
        <v>85</v>
      </c>
      <c r="E26" s="2">
        <v>20000</v>
      </c>
      <c r="F26" s="1" t="s">
        <v>12</v>
      </c>
      <c r="G26" s="19">
        <v>15000</v>
      </c>
      <c r="H26" s="2">
        <v>50000</v>
      </c>
      <c r="I26" s="3"/>
    </row>
    <row r="27" spans="1:9" ht="24.95" customHeight="1">
      <c r="A27" s="1">
        <v>25</v>
      </c>
      <c r="B27" s="7">
        <v>202121054</v>
      </c>
      <c r="C27" s="7" t="s">
        <v>86</v>
      </c>
      <c r="D27" s="7" t="s">
        <v>87</v>
      </c>
      <c r="E27" s="5">
        <v>20000</v>
      </c>
      <c r="F27" s="16">
        <v>15000</v>
      </c>
      <c r="G27" s="19">
        <v>15000</v>
      </c>
      <c r="H27" s="2">
        <v>50000</v>
      </c>
      <c r="I27" s="8" t="s">
        <v>88</v>
      </c>
    </row>
    <row r="28" spans="1:9" ht="24.95" customHeight="1">
      <c r="A28" s="1">
        <v>26</v>
      </c>
      <c r="B28" s="1">
        <v>201921034</v>
      </c>
      <c r="C28" s="1" t="s">
        <v>89</v>
      </c>
      <c r="D28" s="1" t="s">
        <v>90</v>
      </c>
      <c r="E28" s="2">
        <v>20000</v>
      </c>
      <c r="F28" s="2">
        <v>15000</v>
      </c>
      <c r="G28" s="1" t="s">
        <v>12</v>
      </c>
      <c r="H28" s="2">
        <v>50000</v>
      </c>
      <c r="I28" s="3"/>
    </row>
    <row r="29" spans="1:9" ht="24.95" customHeight="1">
      <c r="A29" s="1">
        <v>27</v>
      </c>
      <c r="B29" s="1">
        <v>202021025</v>
      </c>
      <c r="C29" s="1" t="s">
        <v>91</v>
      </c>
      <c r="D29" s="1" t="s">
        <v>92</v>
      </c>
      <c r="E29" s="2">
        <v>20000</v>
      </c>
      <c r="F29" s="1" t="s">
        <v>12</v>
      </c>
      <c r="G29" s="1" t="s">
        <v>12</v>
      </c>
      <c r="H29" s="1" t="s">
        <v>12</v>
      </c>
      <c r="I29" s="3"/>
    </row>
    <row r="30" spans="1:9" ht="24.95" customHeight="1">
      <c r="A30" s="1">
        <v>28</v>
      </c>
      <c r="B30" s="1">
        <v>202321020</v>
      </c>
      <c r="C30" s="1" t="s">
        <v>93</v>
      </c>
      <c r="D30" s="1" t="s">
        <v>94</v>
      </c>
      <c r="E30" s="1">
        <v>20000</v>
      </c>
      <c r="F30" s="2">
        <v>15000</v>
      </c>
      <c r="G30" s="19">
        <v>15000</v>
      </c>
      <c r="H30" s="2">
        <v>50000</v>
      </c>
      <c r="I30" s="3"/>
    </row>
    <row r="31" spans="1:9" ht="24.95" customHeight="1">
      <c r="A31" s="1">
        <v>29</v>
      </c>
      <c r="B31" s="1">
        <v>202321021</v>
      </c>
      <c r="C31" s="1" t="s">
        <v>95</v>
      </c>
      <c r="D31" s="1" t="s">
        <v>96</v>
      </c>
      <c r="E31" s="2">
        <v>20000</v>
      </c>
      <c r="F31" s="2">
        <v>15000</v>
      </c>
      <c r="G31" s="19">
        <v>15000</v>
      </c>
      <c r="H31" s="2">
        <v>50000</v>
      </c>
      <c r="I31" s="6"/>
    </row>
    <row r="32" spans="1:9" ht="24.95" customHeight="1">
      <c r="A32" s="1">
        <v>30</v>
      </c>
      <c r="B32" s="1">
        <v>202321024</v>
      </c>
      <c r="C32" s="1" t="s">
        <v>97</v>
      </c>
      <c r="D32" s="1" t="s">
        <v>98</v>
      </c>
      <c r="E32" s="2">
        <v>20000</v>
      </c>
      <c r="F32" s="1" t="s">
        <v>12</v>
      </c>
      <c r="G32" s="19">
        <v>15000</v>
      </c>
      <c r="H32" s="2">
        <v>50000</v>
      </c>
      <c r="I32" s="3"/>
    </row>
    <row r="33" spans="1:9" ht="24.95" customHeight="1">
      <c r="A33" s="1">
        <v>31</v>
      </c>
      <c r="B33" s="1">
        <v>202321027</v>
      </c>
      <c r="C33" s="1" t="s">
        <v>99</v>
      </c>
      <c r="D33" s="1" t="s">
        <v>100</v>
      </c>
      <c r="E33" s="2">
        <v>20000</v>
      </c>
      <c r="F33" s="1" t="s">
        <v>12</v>
      </c>
      <c r="G33" s="19">
        <v>15000</v>
      </c>
      <c r="H33" s="1" t="s">
        <v>12</v>
      </c>
      <c r="I33" s="3"/>
    </row>
    <row r="34" spans="1:9" ht="24.95" customHeight="1">
      <c r="A34" s="1">
        <v>32</v>
      </c>
      <c r="B34" s="1">
        <v>202021051</v>
      </c>
      <c r="C34" s="1" t="s">
        <v>101</v>
      </c>
      <c r="D34" s="1" t="s">
        <v>102</v>
      </c>
      <c r="E34" s="2">
        <v>20000</v>
      </c>
      <c r="F34" s="2">
        <v>15000</v>
      </c>
      <c r="G34" s="19">
        <v>15000</v>
      </c>
      <c r="H34" s="1" t="s">
        <v>12</v>
      </c>
    </row>
    <row r="35" spans="1:9" ht="24.95" customHeight="1">
      <c r="A35" s="1">
        <v>33</v>
      </c>
      <c r="B35" s="1">
        <v>202021056</v>
      </c>
      <c r="C35" s="1" t="s">
        <v>103</v>
      </c>
      <c r="D35" s="1" t="s">
        <v>104</v>
      </c>
      <c r="E35" s="2">
        <v>20000</v>
      </c>
      <c r="F35" s="16">
        <v>15000</v>
      </c>
      <c r="G35" s="19">
        <v>15000</v>
      </c>
      <c r="H35" s="1" t="s">
        <v>12</v>
      </c>
      <c r="I35" s="3"/>
    </row>
    <row r="36" spans="1:9" ht="24.95" customHeight="1">
      <c r="A36" s="10">
        <v>34</v>
      </c>
      <c r="B36" s="26">
        <v>202221038</v>
      </c>
      <c r="C36" s="26" t="s">
        <v>105</v>
      </c>
      <c r="D36" s="26" t="s">
        <v>106</v>
      </c>
      <c r="E36" s="27">
        <v>20000</v>
      </c>
      <c r="F36" s="2">
        <v>15000</v>
      </c>
      <c r="G36" s="1" t="s">
        <v>12</v>
      </c>
      <c r="H36" s="1" t="s">
        <v>12</v>
      </c>
      <c r="I36" s="3"/>
    </row>
    <row r="37" spans="1:9" ht="24.95" customHeight="1">
      <c r="A37" s="21">
        <v>35</v>
      </c>
      <c r="B37" s="22">
        <v>201921064</v>
      </c>
      <c r="C37" s="22" t="s">
        <v>107</v>
      </c>
      <c r="D37" s="22" t="s">
        <v>108</v>
      </c>
      <c r="E37" s="23">
        <v>20000</v>
      </c>
      <c r="F37" s="14">
        <v>15000</v>
      </c>
      <c r="G37" s="1" t="s">
        <v>12</v>
      </c>
      <c r="H37" s="1" t="s">
        <v>12</v>
      </c>
      <c r="I37" s="3"/>
    </row>
    <row r="38" spans="1:9" ht="24.95" customHeight="1">
      <c r="A38" s="22">
        <v>36</v>
      </c>
      <c r="B38" s="22">
        <v>201620276</v>
      </c>
      <c r="C38" s="22" t="s">
        <v>109</v>
      </c>
      <c r="D38" s="22" t="s">
        <v>110</v>
      </c>
      <c r="E38" s="23">
        <v>20000</v>
      </c>
      <c r="F38" s="23">
        <v>15000</v>
      </c>
      <c r="G38" s="19">
        <v>15000</v>
      </c>
      <c r="H38" s="23">
        <v>50000</v>
      </c>
      <c r="I38" s="3"/>
    </row>
    <row r="39" spans="1:9" ht="24.95" customHeight="1">
      <c r="A39" s="12">
        <v>37</v>
      </c>
      <c r="B39" s="12">
        <v>202321033</v>
      </c>
      <c r="C39" s="12" t="s">
        <v>111</v>
      </c>
      <c r="D39" s="12" t="s">
        <v>112</v>
      </c>
      <c r="E39" s="13">
        <v>20000</v>
      </c>
      <c r="F39" s="13">
        <v>15000</v>
      </c>
      <c r="G39" s="19">
        <v>15000</v>
      </c>
      <c r="H39" s="1" t="s">
        <v>12</v>
      </c>
      <c r="I39" s="3"/>
    </row>
    <row r="40" spans="1:9" ht="24.95" customHeight="1"/>
    <row r="41" spans="1:9" ht="24.95" customHeight="1">
      <c r="E41" s="15"/>
    </row>
    <row r="42" spans="1:9" ht="24.95" customHeight="1">
      <c r="E42" s="15"/>
    </row>
    <row r="43" spans="1:9" ht="24.95" customHeight="1">
      <c r="E43" s="15"/>
    </row>
    <row r="44" spans="1:9" ht="24.95" customHeight="1">
      <c r="E44" s="15"/>
    </row>
    <row r="45" spans="1:9" ht="24.95" customHeight="1"/>
    <row r="46" spans="1:9" ht="24.95" customHeight="1">
      <c r="E46" s="15"/>
    </row>
    <row r="47" spans="1:9" ht="24.95" customHeight="1"/>
    <row r="48" spans="1:9" ht="24.95" customHeight="1"/>
    <row r="49" ht="24.95" customHeight="1"/>
    <row r="50" ht="24.95" customHeight="1"/>
    <row r="51" ht="24.95" customHeight="1"/>
    <row r="52" ht="24.95" customHeight="1"/>
    <row r="53" ht="24.95" customHeight="1"/>
    <row r="54" ht="24.95" customHeight="1"/>
    <row r="55" ht="24.95" customHeight="1"/>
    <row r="56" ht="24.95" customHeight="1"/>
    <row r="57" ht="24.95" customHeight="1"/>
    <row r="58" ht="24.95" customHeight="1"/>
    <row r="59" ht="24.95" customHeight="1"/>
    <row r="60" ht="24.95" customHeight="1"/>
    <row r="61" ht="24.95" customHeight="1"/>
    <row r="62" ht="24.95" customHeight="1"/>
    <row r="63" ht="24.95" customHeight="1"/>
    <row r="64" ht="24.95" customHeight="1"/>
    <row r="65" ht="24.95" customHeight="1"/>
    <row r="66" ht="24.95" customHeight="1"/>
    <row r="67" ht="24.95" customHeight="1"/>
    <row r="68" ht="24.95" customHeight="1"/>
    <row r="69" ht="24.95" customHeight="1"/>
    <row r="70" ht="24.95" customHeight="1"/>
  </sheetData>
  <sortState xmlns:xlrd2="http://schemas.microsoft.com/office/spreadsheetml/2017/richdata2" ref="B3:I39">
    <sortCondition ref="C3:C39"/>
  </sortState>
  <mergeCells count="2">
    <mergeCell ref="A1:H1"/>
    <mergeCell ref="N2:O2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85E88-DADC-49A1-B4F3-A951B22DCE69}">
  <dimension ref="A1:M50"/>
  <sheetViews>
    <sheetView topLeftCell="E1" workbookViewId="0">
      <selection activeCell="F37" sqref="F37"/>
    </sheetView>
  </sheetViews>
  <sheetFormatPr defaultRowHeight="16.5"/>
  <cols>
    <col min="1" max="1" width="19.625" customWidth="1"/>
    <col min="2" max="2" width="26.625" customWidth="1"/>
    <col min="4" max="4" width="19.625" customWidth="1"/>
    <col min="5" max="5" width="26.625" customWidth="1"/>
    <col min="7" max="7" width="19.625" customWidth="1"/>
    <col min="8" max="8" width="26.625" customWidth="1"/>
    <col min="10" max="10" width="7.375" customWidth="1"/>
    <col min="12" max="12" width="6.75" customWidth="1"/>
    <col min="13" max="13" width="17.625" customWidth="1"/>
  </cols>
  <sheetData>
    <row r="1" spans="1:13">
      <c r="A1" s="49" t="s">
        <v>113</v>
      </c>
      <c r="B1" s="49"/>
      <c r="C1" s="49"/>
      <c r="D1" s="49"/>
      <c r="E1" s="49"/>
      <c r="F1" s="49"/>
      <c r="G1" s="49"/>
      <c r="H1" s="49"/>
    </row>
    <row r="2" spans="1:13">
      <c r="A2" s="49"/>
      <c r="B2" s="49"/>
      <c r="C2" s="49"/>
      <c r="D2" s="49"/>
      <c r="E2" s="49"/>
      <c r="F2" s="49"/>
      <c r="G2" s="49"/>
      <c r="H2" s="49"/>
      <c r="J2" s="49" t="s">
        <v>114</v>
      </c>
      <c r="K2" s="49"/>
      <c r="L2" s="49"/>
      <c r="M2" s="49"/>
    </row>
    <row r="3" spans="1:13">
      <c r="J3" s="50" t="s">
        <v>115</v>
      </c>
      <c r="K3" s="52">
        <v>27</v>
      </c>
      <c r="L3" s="52" t="s">
        <v>116</v>
      </c>
      <c r="M3" s="54">
        <v>405000</v>
      </c>
    </row>
    <row r="4" spans="1:13" ht="24" customHeight="1">
      <c r="A4" s="41" t="s">
        <v>117</v>
      </c>
      <c r="B4" s="42"/>
      <c r="D4" s="41" t="s">
        <v>118</v>
      </c>
      <c r="E4" s="42"/>
      <c r="G4" s="41" t="s">
        <v>119</v>
      </c>
      <c r="H4" s="42"/>
      <c r="J4" s="51"/>
      <c r="K4" s="53"/>
      <c r="L4" s="53"/>
      <c r="M4" s="48"/>
    </row>
    <row r="5" spans="1:13" ht="30" customHeight="1">
      <c r="A5" s="24" t="s">
        <v>120</v>
      </c>
      <c r="B5" s="24" t="s">
        <v>121</v>
      </c>
      <c r="D5" s="12" t="s">
        <v>120</v>
      </c>
      <c r="E5" s="12" t="s">
        <v>121</v>
      </c>
      <c r="G5" s="12" t="s">
        <v>120</v>
      </c>
      <c r="H5" s="12" t="s">
        <v>121</v>
      </c>
      <c r="J5" s="44" t="s">
        <v>122</v>
      </c>
      <c r="K5" s="45"/>
      <c r="L5" s="45"/>
      <c r="M5" s="46"/>
    </row>
    <row r="6" spans="1:13" ht="30" customHeight="1">
      <c r="A6" s="12" t="s">
        <v>123</v>
      </c>
      <c r="B6" s="12">
        <v>23</v>
      </c>
      <c r="D6" s="12" t="s">
        <v>123</v>
      </c>
      <c r="E6" s="12">
        <v>18</v>
      </c>
      <c r="G6" s="12" t="s">
        <v>123</v>
      </c>
      <c r="H6" s="12">
        <v>18</v>
      </c>
      <c r="J6" s="51" t="s">
        <v>124</v>
      </c>
      <c r="K6" s="53"/>
      <c r="L6" s="47">
        <v>189000</v>
      </c>
      <c r="M6" s="48"/>
    </row>
    <row r="7" spans="1:13" ht="30" customHeight="1">
      <c r="A7" s="12" t="s">
        <v>125</v>
      </c>
      <c r="B7" s="13">
        <v>57500</v>
      </c>
      <c r="D7" s="12" t="s">
        <v>125</v>
      </c>
      <c r="E7" s="13">
        <v>47500</v>
      </c>
      <c r="G7" s="12" t="s">
        <v>125</v>
      </c>
      <c r="H7" s="13">
        <v>47500</v>
      </c>
      <c r="J7" s="58" t="s">
        <v>126</v>
      </c>
      <c r="K7" s="59"/>
      <c r="L7" s="59"/>
      <c r="M7" s="60"/>
    </row>
    <row r="8" spans="1:13" ht="30" customHeight="1">
      <c r="A8" s="12" t="s">
        <v>23</v>
      </c>
      <c r="B8" s="20">
        <v>15000</v>
      </c>
      <c r="D8" s="12" t="s">
        <v>23</v>
      </c>
      <c r="E8" s="13">
        <v>15000</v>
      </c>
      <c r="G8" s="12" t="s">
        <v>23</v>
      </c>
      <c r="H8" s="13">
        <v>15000</v>
      </c>
      <c r="J8" s="58"/>
      <c r="K8" s="59"/>
      <c r="L8" s="59"/>
      <c r="M8" s="60"/>
    </row>
    <row r="9" spans="1:13" ht="30" customHeight="1">
      <c r="A9" s="43" t="s">
        <v>127</v>
      </c>
      <c r="B9" s="12" t="s">
        <v>128</v>
      </c>
      <c r="D9" s="43" t="s">
        <v>127</v>
      </c>
      <c r="E9" s="12" t="s">
        <v>128</v>
      </c>
      <c r="G9" s="43" t="s">
        <v>127</v>
      </c>
      <c r="H9" s="12" t="s">
        <v>128</v>
      </c>
      <c r="J9" s="58"/>
      <c r="K9" s="59"/>
      <c r="L9" s="59"/>
      <c r="M9" s="60"/>
    </row>
    <row r="10" spans="1:13" ht="30" customHeight="1">
      <c r="A10" s="43"/>
      <c r="B10" s="12" t="s">
        <v>129</v>
      </c>
      <c r="D10" s="43"/>
      <c r="E10" s="12" t="s">
        <v>129</v>
      </c>
      <c r="G10" s="43"/>
      <c r="H10" s="12" t="s">
        <v>129</v>
      </c>
      <c r="J10" s="51" t="s">
        <v>130</v>
      </c>
      <c r="K10" s="53"/>
      <c r="L10" s="47">
        <v>173000</v>
      </c>
      <c r="M10" s="48"/>
    </row>
    <row r="11" spans="1:13" ht="30" customHeight="1">
      <c r="A11" s="12" t="s">
        <v>131</v>
      </c>
      <c r="B11" s="28">
        <f>INT((B7+B8)/B6)</f>
        <v>3152</v>
      </c>
      <c r="D11" s="12" t="s">
        <v>131</v>
      </c>
      <c r="E11" s="28">
        <f>INT((E7+E8)/E6)</f>
        <v>3472</v>
      </c>
      <c r="G11" s="12" t="s">
        <v>131</v>
      </c>
      <c r="H11" s="28">
        <f>INT((H7+H8)/H6)</f>
        <v>3472</v>
      </c>
      <c r="J11" s="51" t="s">
        <v>63</v>
      </c>
      <c r="K11" s="53"/>
      <c r="L11" s="47">
        <f>(L6+L10)</f>
        <v>362000</v>
      </c>
      <c r="M11" s="48"/>
    </row>
    <row r="12" spans="1:13">
      <c r="J12" s="51" t="s">
        <v>132</v>
      </c>
      <c r="K12" s="53"/>
      <c r="L12" s="47">
        <f>(M3-L11)</f>
        <v>43000</v>
      </c>
      <c r="M12" s="48"/>
    </row>
    <row r="13" spans="1:13">
      <c r="J13" s="55"/>
      <c r="K13" s="56"/>
      <c r="L13" s="56"/>
      <c r="M13" s="57"/>
    </row>
    <row r="14" spans="1:13" ht="24" customHeight="1">
      <c r="A14" s="41" t="s">
        <v>133</v>
      </c>
      <c r="B14" s="42"/>
      <c r="D14" s="41" t="s">
        <v>134</v>
      </c>
      <c r="E14" s="42"/>
      <c r="G14" s="41" t="s">
        <v>135</v>
      </c>
      <c r="H14" s="42"/>
    </row>
    <row r="15" spans="1:13" ht="30" customHeight="1">
      <c r="A15" s="12" t="s">
        <v>120</v>
      </c>
      <c r="B15" s="12" t="s">
        <v>121</v>
      </c>
      <c r="D15" s="12" t="s">
        <v>120</v>
      </c>
      <c r="E15" s="12" t="s">
        <v>136</v>
      </c>
      <c r="G15" s="12" t="s">
        <v>120</v>
      </c>
      <c r="H15" s="12" t="s">
        <v>136</v>
      </c>
    </row>
    <row r="16" spans="1:13" ht="30" customHeight="1">
      <c r="A16" s="12" t="s">
        <v>123</v>
      </c>
      <c r="B16" s="12">
        <v>18</v>
      </c>
      <c r="D16" s="12" t="s">
        <v>123</v>
      </c>
      <c r="E16" s="12">
        <v>14</v>
      </c>
      <c r="G16" s="12" t="s">
        <v>123</v>
      </c>
      <c r="H16" s="12">
        <v>21</v>
      </c>
    </row>
    <row r="17" spans="1:13" ht="30" customHeight="1">
      <c r="A17" s="12" t="s">
        <v>125</v>
      </c>
      <c r="B17" s="13">
        <v>47500</v>
      </c>
      <c r="D17" s="12" t="s">
        <v>125</v>
      </c>
      <c r="E17" s="12">
        <v>35000</v>
      </c>
      <c r="G17" s="12" t="s">
        <v>125</v>
      </c>
      <c r="H17" s="12">
        <v>55000</v>
      </c>
      <c r="M17" s="15"/>
    </row>
    <row r="18" spans="1:13" ht="30" customHeight="1">
      <c r="A18" s="12" t="s">
        <v>23</v>
      </c>
      <c r="B18" s="13">
        <v>15000</v>
      </c>
      <c r="D18" s="12" t="s">
        <v>23</v>
      </c>
      <c r="E18" s="13">
        <v>15000</v>
      </c>
      <c r="G18" s="12" t="s">
        <v>23</v>
      </c>
      <c r="H18" s="13">
        <v>7790</v>
      </c>
      <c r="M18" s="15"/>
    </row>
    <row r="19" spans="1:13" ht="30" customHeight="1">
      <c r="A19" s="43" t="s">
        <v>127</v>
      </c>
      <c r="B19" s="12" t="s">
        <v>128</v>
      </c>
      <c r="D19" s="43" t="s">
        <v>127</v>
      </c>
      <c r="E19" s="12" t="s">
        <v>137</v>
      </c>
      <c r="G19" s="43" t="s">
        <v>127</v>
      </c>
      <c r="H19" s="12" t="s">
        <v>128</v>
      </c>
    </row>
    <row r="20" spans="1:13" ht="30" customHeight="1">
      <c r="A20" s="43"/>
      <c r="B20" s="12" t="s">
        <v>129</v>
      </c>
      <c r="D20" s="43"/>
      <c r="E20" s="12" t="s">
        <v>138</v>
      </c>
      <c r="G20" s="43"/>
      <c r="H20" s="12" t="s">
        <v>129</v>
      </c>
    </row>
    <row r="21" spans="1:13" ht="30" customHeight="1">
      <c r="A21" s="12" t="s">
        <v>131</v>
      </c>
      <c r="B21" s="28">
        <f>INT((B17+B18)/B16)</f>
        <v>3472</v>
      </c>
      <c r="D21" s="12" t="s">
        <v>131</v>
      </c>
      <c r="E21" s="28">
        <f>INT((E17+E18)/E16)</f>
        <v>3571</v>
      </c>
      <c r="G21" s="12" t="s">
        <v>131</v>
      </c>
      <c r="H21" s="28">
        <f>INT((H17+H18)/H16)</f>
        <v>2990</v>
      </c>
    </row>
    <row r="24" spans="1:13" ht="24" customHeight="1">
      <c r="A24" s="41" t="s">
        <v>139</v>
      </c>
      <c r="B24" s="42"/>
      <c r="D24" s="41" t="s">
        <v>140</v>
      </c>
      <c r="E24" s="42"/>
      <c r="G24" s="41" t="s">
        <v>141</v>
      </c>
      <c r="H24" s="42"/>
    </row>
    <row r="25" spans="1:13" ht="30" customHeight="1">
      <c r="A25" s="12" t="s">
        <v>120</v>
      </c>
      <c r="B25" s="12" t="s">
        <v>121</v>
      </c>
      <c r="D25" s="12" t="s">
        <v>120</v>
      </c>
      <c r="E25" s="12" t="s">
        <v>136</v>
      </c>
      <c r="G25" s="12" t="s">
        <v>120</v>
      </c>
      <c r="H25" s="12" t="s">
        <v>142</v>
      </c>
    </row>
    <row r="26" spans="1:13" ht="30" customHeight="1">
      <c r="A26" s="12" t="s">
        <v>123</v>
      </c>
      <c r="B26" s="12">
        <v>16</v>
      </c>
      <c r="D26" s="12" t="s">
        <v>123</v>
      </c>
      <c r="E26" s="12">
        <v>17</v>
      </c>
      <c r="G26" s="12" t="s">
        <v>123</v>
      </c>
      <c r="H26" s="12">
        <v>15</v>
      </c>
    </row>
    <row r="27" spans="1:13" ht="30" customHeight="1">
      <c r="A27" s="12" t="s">
        <v>125</v>
      </c>
      <c r="B27" s="13">
        <v>40000</v>
      </c>
      <c r="D27" s="12" t="s">
        <v>125</v>
      </c>
      <c r="E27" s="13">
        <v>45000</v>
      </c>
      <c r="G27" s="12" t="s">
        <v>125</v>
      </c>
      <c r="H27" s="13">
        <v>40000</v>
      </c>
    </row>
    <row r="28" spans="1:13" ht="30" customHeight="1">
      <c r="A28" s="12" t="s">
        <v>23</v>
      </c>
      <c r="B28" s="13">
        <v>15000</v>
      </c>
      <c r="D28" s="12" t="s">
        <v>23</v>
      </c>
      <c r="E28" s="13">
        <v>15000</v>
      </c>
      <c r="G28" s="12" t="s">
        <v>23</v>
      </c>
      <c r="H28" s="13">
        <v>15000</v>
      </c>
    </row>
    <row r="29" spans="1:13" ht="30" customHeight="1">
      <c r="A29" s="43" t="s">
        <v>127</v>
      </c>
      <c r="B29" s="12" t="s">
        <v>128</v>
      </c>
      <c r="D29" s="43" t="s">
        <v>127</v>
      </c>
      <c r="E29" s="12" t="s">
        <v>128</v>
      </c>
      <c r="G29" s="43" t="s">
        <v>127</v>
      </c>
      <c r="H29" s="12" t="s">
        <v>128</v>
      </c>
    </row>
    <row r="30" spans="1:13" ht="30" customHeight="1">
      <c r="A30" s="43"/>
      <c r="B30" s="12" t="s">
        <v>143</v>
      </c>
      <c r="D30" s="43"/>
      <c r="E30" s="12" t="s">
        <v>129</v>
      </c>
      <c r="G30" s="43"/>
      <c r="H30" s="12" t="s">
        <v>129</v>
      </c>
    </row>
    <row r="31" spans="1:13" ht="30" customHeight="1">
      <c r="A31" s="12" t="s">
        <v>131</v>
      </c>
      <c r="B31" s="28">
        <f>INT((B27+B28)/B26)</f>
        <v>3437</v>
      </c>
      <c r="D31" s="12" t="s">
        <v>131</v>
      </c>
      <c r="E31" s="28">
        <f>INT((E27+E28)/E26)</f>
        <v>3529</v>
      </c>
      <c r="G31" s="12" t="s">
        <v>131</v>
      </c>
      <c r="H31" s="28">
        <f>INT((H27+H28)/H26)</f>
        <v>3666</v>
      </c>
    </row>
    <row r="34" spans="1:8" ht="24" customHeight="1">
      <c r="A34" s="41" t="s">
        <v>144</v>
      </c>
      <c r="B34" s="42"/>
      <c r="D34" s="41" t="s">
        <v>145</v>
      </c>
      <c r="E34" s="42"/>
      <c r="G34" s="41" t="s">
        <v>146</v>
      </c>
      <c r="H34" s="42"/>
    </row>
    <row r="35" spans="1:8" ht="30" customHeight="1">
      <c r="A35" s="12" t="s">
        <v>120</v>
      </c>
      <c r="B35" s="12" t="s">
        <v>136</v>
      </c>
      <c r="D35" s="12" t="s">
        <v>120</v>
      </c>
      <c r="E35" s="12" t="s">
        <v>121</v>
      </c>
      <c r="G35" s="12" t="s">
        <v>120</v>
      </c>
      <c r="H35" s="12" t="s">
        <v>121</v>
      </c>
    </row>
    <row r="36" spans="1:8" ht="30" customHeight="1">
      <c r="A36" s="12" t="s">
        <v>123</v>
      </c>
      <c r="B36" s="12">
        <v>16</v>
      </c>
      <c r="D36" s="12" t="s">
        <v>123</v>
      </c>
      <c r="E36" s="12">
        <v>15</v>
      </c>
      <c r="G36" s="12" t="s">
        <v>123</v>
      </c>
      <c r="H36" s="12">
        <v>10</v>
      </c>
    </row>
    <row r="37" spans="1:8" ht="30" customHeight="1">
      <c r="A37" s="12" t="s">
        <v>125</v>
      </c>
      <c r="B37" s="13">
        <v>42500</v>
      </c>
      <c r="D37" s="12" t="s">
        <v>125</v>
      </c>
      <c r="E37" s="13">
        <v>35000</v>
      </c>
      <c r="G37" s="12" t="s">
        <v>125</v>
      </c>
      <c r="H37" s="13">
        <v>25000</v>
      </c>
    </row>
    <row r="38" spans="1:8" ht="30" customHeight="1">
      <c r="A38" s="12" t="s">
        <v>23</v>
      </c>
      <c r="B38" s="13">
        <v>15000</v>
      </c>
      <c r="D38" s="12" t="s">
        <v>23</v>
      </c>
      <c r="E38" s="13">
        <v>17000</v>
      </c>
      <c r="G38" s="12" t="s">
        <v>23</v>
      </c>
      <c r="H38" s="13">
        <v>12500</v>
      </c>
    </row>
    <row r="39" spans="1:8" ht="30" customHeight="1">
      <c r="A39" s="43" t="s">
        <v>127</v>
      </c>
      <c r="B39" s="12" t="s">
        <v>128</v>
      </c>
      <c r="D39" s="43" t="s">
        <v>127</v>
      </c>
      <c r="E39" s="12" t="s">
        <v>147</v>
      </c>
      <c r="G39" s="43" t="s">
        <v>127</v>
      </c>
      <c r="H39" s="12" t="s">
        <v>147</v>
      </c>
    </row>
    <row r="40" spans="1:8" ht="30" customHeight="1">
      <c r="A40" s="43"/>
      <c r="B40" s="12" t="s">
        <v>148</v>
      </c>
      <c r="D40" s="43"/>
      <c r="E40" s="12" t="s">
        <v>149</v>
      </c>
      <c r="G40" s="43"/>
      <c r="H40" s="12" t="s">
        <v>150</v>
      </c>
    </row>
    <row r="41" spans="1:8" ht="30" customHeight="1">
      <c r="A41" s="12" t="s">
        <v>131</v>
      </c>
      <c r="B41" s="28">
        <f>INT((B37+B38)/B36)</f>
        <v>3593</v>
      </c>
      <c r="D41" s="12" t="s">
        <v>131</v>
      </c>
      <c r="E41" s="28">
        <f>INT((E37+E38)/E36)</f>
        <v>3466</v>
      </c>
      <c r="G41" s="12" t="s">
        <v>131</v>
      </c>
      <c r="H41" s="28">
        <f>INT((H37+H38)/H36)</f>
        <v>3750</v>
      </c>
    </row>
    <row r="42" spans="1:8" ht="30" customHeight="1"/>
    <row r="43" spans="1:8" ht="30" customHeight="1"/>
    <row r="44" spans="1:8" ht="30" customHeight="1"/>
    <row r="45" spans="1:8" ht="30" customHeight="1"/>
    <row r="46" spans="1:8" ht="30" customHeight="1"/>
    <row r="47" spans="1:8" ht="30" customHeight="1"/>
    <row r="48" spans="1:8" ht="30" customHeight="1"/>
    <row r="49" ht="30" customHeight="1"/>
    <row r="50" ht="30" customHeight="1"/>
  </sheetData>
  <mergeCells count="40">
    <mergeCell ref="A34:B34"/>
    <mergeCell ref="A39:A40"/>
    <mergeCell ref="D34:E34"/>
    <mergeCell ref="D39:D40"/>
    <mergeCell ref="G34:H34"/>
    <mergeCell ref="G39:G40"/>
    <mergeCell ref="A24:B24"/>
    <mergeCell ref="A29:A30"/>
    <mergeCell ref="D24:E24"/>
    <mergeCell ref="D29:D30"/>
    <mergeCell ref="G24:H24"/>
    <mergeCell ref="G29:G30"/>
    <mergeCell ref="J11:K11"/>
    <mergeCell ref="L11:M11"/>
    <mergeCell ref="J12:K13"/>
    <mergeCell ref="L12:M13"/>
    <mergeCell ref="J6:K6"/>
    <mergeCell ref="L6:M6"/>
    <mergeCell ref="J7:M9"/>
    <mergeCell ref="J10:K10"/>
    <mergeCell ref="J5:M5"/>
    <mergeCell ref="L10:M10"/>
    <mergeCell ref="A1:H2"/>
    <mergeCell ref="A4:B4"/>
    <mergeCell ref="D4:E4"/>
    <mergeCell ref="G4:H4"/>
    <mergeCell ref="A9:A10"/>
    <mergeCell ref="D9:D10"/>
    <mergeCell ref="G9:G10"/>
    <mergeCell ref="J2:M2"/>
    <mergeCell ref="J3:J4"/>
    <mergeCell ref="K3:K4"/>
    <mergeCell ref="L3:L4"/>
    <mergeCell ref="M3:M4"/>
    <mergeCell ref="A14:B14"/>
    <mergeCell ref="A19:A20"/>
    <mergeCell ref="D14:E14"/>
    <mergeCell ref="D19:D20"/>
    <mergeCell ref="G14:H14"/>
    <mergeCell ref="G19:G2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D82854-E45F-4C58-A4A6-8DB44C40D51A}">
  <dimension ref="A1:N99"/>
  <sheetViews>
    <sheetView workbookViewId="0">
      <selection activeCell="M95" sqref="M95"/>
    </sheetView>
  </sheetViews>
  <sheetFormatPr defaultRowHeight="16.5"/>
  <sheetData>
    <row r="1" spans="1:14" ht="32.25" customHeight="1">
      <c r="A1" s="62" t="s">
        <v>151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4"/>
    </row>
    <row r="2" spans="1:14">
      <c r="A2" s="65" t="s">
        <v>152</v>
      </c>
      <c r="B2" s="66"/>
      <c r="C2" s="66"/>
      <c r="D2" s="67"/>
      <c r="F2" s="65" t="s">
        <v>153</v>
      </c>
      <c r="G2" s="66"/>
      <c r="H2" s="66"/>
      <c r="I2" s="67"/>
      <c r="K2" s="65" t="s">
        <v>154</v>
      </c>
      <c r="L2" s="66"/>
      <c r="M2" s="66"/>
      <c r="N2" s="67"/>
    </row>
    <row r="6" spans="1:14">
      <c r="J6" s="25"/>
    </row>
    <row r="24" spans="1:14">
      <c r="A24" s="61" t="s">
        <v>155</v>
      </c>
      <c r="B24" s="61"/>
      <c r="C24" s="61"/>
      <c r="D24" s="61"/>
      <c r="F24" s="61" t="s">
        <v>156</v>
      </c>
      <c r="G24" s="61"/>
      <c r="H24" s="61"/>
      <c r="I24" s="61"/>
      <c r="K24" s="61" t="s">
        <v>157</v>
      </c>
      <c r="L24" s="61"/>
      <c r="M24" s="61"/>
      <c r="N24" s="61"/>
    </row>
    <row r="49" spans="1:14">
      <c r="A49" s="61" t="s">
        <v>158</v>
      </c>
      <c r="B49" s="61"/>
      <c r="C49" s="61"/>
      <c r="D49" s="61"/>
      <c r="F49" s="61" t="s">
        <v>159</v>
      </c>
      <c r="G49" s="61"/>
      <c r="H49" s="61"/>
      <c r="I49" s="61"/>
      <c r="K49" s="61" t="s">
        <v>160</v>
      </c>
      <c r="L49" s="61"/>
      <c r="M49" s="61"/>
      <c r="N49" s="61"/>
    </row>
    <row r="74" spans="1:14">
      <c r="A74" s="61" t="s">
        <v>161</v>
      </c>
      <c r="B74" s="61"/>
      <c r="C74" s="61"/>
      <c r="D74" s="61"/>
      <c r="F74" s="61" t="s">
        <v>162</v>
      </c>
      <c r="G74" s="61"/>
      <c r="H74" s="61"/>
      <c r="I74" s="61"/>
      <c r="K74" s="61" t="s">
        <v>163</v>
      </c>
      <c r="L74" s="61"/>
      <c r="M74" s="61"/>
      <c r="N74" s="61"/>
    </row>
    <row r="99" spans="1:14">
      <c r="A99" s="61" t="s">
        <v>164</v>
      </c>
      <c r="B99" s="61"/>
      <c r="C99" s="61"/>
      <c r="D99" s="61"/>
      <c r="F99" s="61" t="s">
        <v>165</v>
      </c>
      <c r="G99" s="61"/>
      <c r="H99" s="61"/>
      <c r="I99" s="61"/>
      <c r="K99" s="61" t="s">
        <v>166</v>
      </c>
      <c r="L99" s="61"/>
      <c r="M99" s="61"/>
      <c r="N99" s="61"/>
    </row>
  </sheetData>
  <mergeCells count="16">
    <mergeCell ref="A1:N1"/>
    <mergeCell ref="A24:D24"/>
    <mergeCell ref="F24:I24"/>
    <mergeCell ref="K24:N24"/>
    <mergeCell ref="A49:D49"/>
    <mergeCell ref="F49:I49"/>
    <mergeCell ref="A2:D2"/>
    <mergeCell ref="F2:I2"/>
    <mergeCell ref="K2:N2"/>
    <mergeCell ref="K49:N49"/>
    <mergeCell ref="A99:D99"/>
    <mergeCell ref="F99:I99"/>
    <mergeCell ref="K99:N99"/>
    <mergeCell ref="A74:D74"/>
    <mergeCell ref="F74:I74"/>
    <mergeCell ref="K74:N7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5DDC4-C9AF-4AE9-B0DD-0D128A91B8DC}">
  <dimension ref="A1:M42"/>
  <sheetViews>
    <sheetView tabSelected="1" workbookViewId="0">
      <selection activeCell="B8" sqref="B8"/>
    </sheetView>
  </sheetViews>
  <sheetFormatPr defaultRowHeight="16.5"/>
  <cols>
    <col min="1" max="4" width="15.625" customWidth="1"/>
    <col min="5" max="5" width="8.125" customWidth="1"/>
    <col min="6" max="16" width="15.625" customWidth="1"/>
  </cols>
  <sheetData>
    <row r="1" spans="1:13" ht="24.75" customHeight="1">
      <c r="A1" s="43" t="s">
        <v>167</v>
      </c>
      <c r="B1" s="43"/>
      <c r="C1" s="43"/>
      <c r="D1" s="43"/>
      <c r="F1" s="68" t="s">
        <v>168</v>
      </c>
      <c r="G1" s="69"/>
    </row>
    <row r="2" spans="1:13" ht="24.75" customHeight="1">
      <c r="A2" s="12" t="s">
        <v>169</v>
      </c>
      <c r="B2" s="12" t="s">
        <v>170</v>
      </c>
      <c r="C2" s="12" t="s">
        <v>14</v>
      </c>
      <c r="D2" s="12" t="s">
        <v>171</v>
      </c>
      <c r="F2" s="29" t="s">
        <v>172</v>
      </c>
      <c r="G2" s="34">
        <v>200000</v>
      </c>
      <c r="H2" s="3"/>
      <c r="I2" s="3"/>
      <c r="J2" s="3"/>
      <c r="K2" s="3"/>
    </row>
    <row r="3" spans="1:13" ht="24.75" customHeight="1">
      <c r="A3" s="12" t="s">
        <v>173</v>
      </c>
      <c r="B3" s="12" t="s">
        <v>174</v>
      </c>
      <c r="C3" s="12" t="s">
        <v>175</v>
      </c>
      <c r="D3" s="12" t="s">
        <v>176</v>
      </c>
      <c r="F3" s="29" t="s">
        <v>177</v>
      </c>
      <c r="G3" s="34">
        <v>52000</v>
      </c>
      <c r="H3" s="3"/>
      <c r="I3" s="12" t="s">
        <v>178</v>
      </c>
      <c r="J3" s="3"/>
      <c r="K3" s="3"/>
    </row>
    <row r="4" spans="1:13" ht="24.75" customHeight="1">
      <c r="A4" s="12" t="s">
        <v>179</v>
      </c>
      <c r="B4" s="12" t="s">
        <v>180</v>
      </c>
      <c r="C4" s="12" t="s">
        <v>181</v>
      </c>
      <c r="D4" s="12"/>
      <c r="F4" s="29" t="s">
        <v>182</v>
      </c>
      <c r="G4" s="34">
        <v>15000</v>
      </c>
      <c r="H4" s="3"/>
      <c r="I4" s="12" t="s">
        <v>183</v>
      </c>
      <c r="J4" s="3"/>
      <c r="K4" s="3"/>
    </row>
    <row r="5" spans="1:13" ht="24.75" customHeight="1">
      <c r="A5" s="12"/>
      <c r="B5" s="12"/>
      <c r="C5" s="12"/>
      <c r="D5" s="12"/>
      <c r="F5" s="29" t="s">
        <v>184</v>
      </c>
      <c r="G5" s="34">
        <v>15000</v>
      </c>
      <c r="H5" s="3"/>
      <c r="I5" s="12" t="s">
        <v>185</v>
      </c>
      <c r="J5" s="3"/>
      <c r="K5" s="3"/>
    </row>
    <row r="6" spans="1:13" ht="24.75" customHeight="1">
      <c r="A6" s="3"/>
      <c r="B6" s="3"/>
      <c r="C6" s="3"/>
      <c r="D6" s="3"/>
      <c r="F6" s="29" t="s">
        <v>186</v>
      </c>
      <c r="G6" s="34">
        <v>15000</v>
      </c>
      <c r="H6" s="3"/>
      <c r="I6" s="12" t="s">
        <v>187</v>
      </c>
      <c r="J6" s="3"/>
      <c r="K6" s="3"/>
    </row>
    <row r="7" spans="1:13" ht="24.75" customHeight="1">
      <c r="A7" s="3"/>
      <c r="B7" s="3"/>
      <c r="C7" s="3"/>
      <c r="D7" s="3"/>
      <c r="F7" s="29" t="s">
        <v>188</v>
      </c>
      <c r="G7" s="34">
        <v>30000</v>
      </c>
      <c r="H7" s="3"/>
      <c r="I7" s="12" t="s">
        <v>189</v>
      </c>
      <c r="J7" s="3"/>
      <c r="K7" s="3"/>
    </row>
    <row r="8" spans="1:13" ht="24.75" customHeight="1">
      <c r="A8" s="3"/>
      <c r="B8" s="3"/>
      <c r="C8" s="3"/>
      <c r="D8" s="3"/>
      <c r="F8" s="29" t="s">
        <v>190</v>
      </c>
      <c r="G8" s="34">
        <v>20000</v>
      </c>
      <c r="H8" s="3"/>
      <c r="I8" s="12" t="s">
        <v>191</v>
      </c>
      <c r="J8" s="3"/>
      <c r="K8" s="3" t="s">
        <v>192</v>
      </c>
      <c r="L8" t="s">
        <v>193</v>
      </c>
      <c r="M8" t="s">
        <v>194</v>
      </c>
    </row>
    <row r="9" spans="1:13" ht="24.75" customHeight="1">
      <c r="A9" s="3"/>
      <c r="B9" s="3"/>
      <c r="C9" s="3"/>
      <c r="D9" s="3"/>
      <c r="F9" s="29" t="s">
        <v>195</v>
      </c>
      <c r="G9" s="34">
        <v>10000</v>
      </c>
      <c r="H9" s="3"/>
      <c r="I9" s="12" t="s">
        <v>196</v>
      </c>
      <c r="J9" s="3"/>
      <c r="K9" s="3"/>
      <c r="L9" t="s">
        <v>197</v>
      </c>
    </row>
    <row r="10" spans="1:13" ht="24.75" customHeight="1">
      <c r="F10" s="29" t="s">
        <v>198</v>
      </c>
      <c r="G10" s="34">
        <v>20000</v>
      </c>
      <c r="H10" s="3"/>
      <c r="I10" s="12" t="s">
        <v>199</v>
      </c>
      <c r="J10" s="3"/>
      <c r="K10" s="3"/>
    </row>
    <row r="11" spans="1:13" ht="24.75" customHeight="1">
      <c r="F11" s="29" t="s">
        <v>200</v>
      </c>
      <c r="G11" s="34">
        <v>30000</v>
      </c>
      <c r="H11" s="3"/>
      <c r="I11" s="3"/>
      <c r="J11" s="3"/>
      <c r="K11" s="3"/>
    </row>
    <row r="12" spans="1:13" ht="24.75" customHeight="1">
      <c r="F12" s="29" t="s">
        <v>196</v>
      </c>
      <c r="G12" s="34">
        <v>20000</v>
      </c>
      <c r="H12" s="3"/>
      <c r="I12" s="3"/>
      <c r="J12" s="3"/>
      <c r="K12" s="3"/>
    </row>
    <row r="13" spans="1:13" ht="24.75" customHeight="1">
      <c r="F13" s="29" t="s">
        <v>201</v>
      </c>
      <c r="G13" s="34">
        <v>30000</v>
      </c>
      <c r="H13" s="3"/>
      <c r="I13" s="3"/>
      <c r="J13" s="3"/>
      <c r="K13" s="3"/>
    </row>
    <row r="14" spans="1:13" ht="24.75" customHeight="1">
      <c r="F14" s="29" t="s">
        <v>202</v>
      </c>
      <c r="G14" s="34">
        <v>15000</v>
      </c>
      <c r="H14" s="3"/>
      <c r="I14" s="3"/>
      <c r="J14" s="3"/>
      <c r="K14" s="3"/>
    </row>
    <row r="15" spans="1:13" ht="24.75" customHeight="1">
      <c r="F15" s="30" t="s">
        <v>203</v>
      </c>
      <c r="G15" s="35">
        <v>25000</v>
      </c>
      <c r="H15" s="3" t="s">
        <v>204</v>
      </c>
      <c r="I15" s="3"/>
      <c r="J15" s="3" t="s">
        <v>205</v>
      </c>
      <c r="K15" s="3"/>
    </row>
    <row r="16" spans="1:13" ht="24.75" customHeight="1">
      <c r="F16" s="53" t="s">
        <v>206</v>
      </c>
      <c r="G16" s="53"/>
      <c r="H16" s="53"/>
      <c r="I16" s="53"/>
      <c r="J16" s="53"/>
      <c r="K16" s="53"/>
    </row>
    <row r="17" spans="6:7" ht="24.75" customHeight="1">
      <c r="F17" s="32" t="s">
        <v>63</v>
      </c>
      <c r="G17" s="33">
        <f>SUM(G2:G15)</f>
        <v>497000</v>
      </c>
    </row>
    <row r="18" spans="6:7" ht="24.75" customHeight="1"/>
    <row r="19" spans="6:7" ht="24.75" customHeight="1"/>
    <row r="20" spans="6:7" ht="24.75" customHeight="1"/>
    <row r="21" spans="6:7" ht="24.75" customHeight="1"/>
    <row r="22" spans="6:7" ht="24.75" customHeight="1"/>
    <row r="23" spans="6:7" ht="24.75" customHeight="1"/>
    <row r="24" spans="6:7" ht="24.75" customHeight="1"/>
    <row r="25" spans="6:7" ht="24.75" customHeight="1"/>
    <row r="26" spans="6:7" ht="24.75" customHeight="1"/>
    <row r="27" spans="6:7" ht="24.75" customHeight="1"/>
    <row r="28" spans="6:7" ht="24.75" customHeight="1"/>
    <row r="29" spans="6:7" ht="24.75" customHeight="1"/>
    <row r="30" spans="6:7" ht="24.75" customHeight="1"/>
    <row r="31" spans="6:7" ht="24.75" customHeight="1"/>
    <row r="32" spans="6:7" ht="24.75" customHeight="1"/>
    <row r="33" ht="24.75" customHeight="1"/>
    <row r="34" ht="24.75" customHeight="1"/>
    <row r="35" ht="24.75" customHeight="1"/>
    <row r="36" ht="24.75" customHeight="1"/>
    <row r="37" ht="24.75" customHeight="1"/>
    <row r="38" ht="24.75" customHeight="1"/>
    <row r="39" ht="24.75" customHeight="1"/>
    <row r="40" ht="24.75" customHeight="1"/>
    <row r="41" ht="24.75" customHeight="1"/>
    <row r="42" ht="24.75" customHeight="1"/>
  </sheetData>
  <mergeCells count="3">
    <mergeCell ref="A1:D1"/>
    <mergeCell ref="F16:K16"/>
    <mergeCell ref="F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임회연</dc:creator>
  <cp:keywords/>
  <dc:description/>
  <cp:lastModifiedBy/>
  <cp:revision/>
  <dcterms:created xsi:type="dcterms:W3CDTF">2023-08-18T03:49:00Z</dcterms:created>
  <dcterms:modified xsi:type="dcterms:W3CDTF">2024-03-01T12:35:36Z</dcterms:modified>
  <cp:category/>
  <cp:contentStatus/>
</cp:coreProperties>
</file>