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470" activeTab="5"/>
  </bookViews>
  <sheets>
    <sheet name="Capacity" sheetId="9" r:id="rId1"/>
    <sheet name="Master Pages" sheetId="2" r:id="rId2"/>
    <sheet name="Sales" sheetId="7" r:id="rId3"/>
    <sheet name="Planning" sheetId="13" r:id="rId4"/>
    <sheet name="Purchase" sheetId="8" r:id="rId5"/>
    <sheet name="Weaving" sheetId="14" r:id="rId6"/>
    <sheet name="Dyeing" sheetId="16" r:id="rId7"/>
    <sheet name="Trace Map" sheetId="18" r:id="rId8"/>
    <sheet name="Finishing" sheetId="15" r:id="rId9"/>
    <sheet name="Inventory" sheetId="17" r:id="rId10"/>
  </sheets>
  <definedNames>
    <definedName name="_xlnm._FilterDatabase" localSheetId="1" hidden="1">'Master Pages'!$A$1:$F$60</definedName>
  </definedNames>
  <calcPr calcId="125725"/>
</workbook>
</file>

<file path=xl/calcChain.xml><?xml version="1.0" encoding="utf-8"?>
<calcChain xmlns="http://schemas.openxmlformats.org/spreadsheetml/2006/main">
  <c r="G27" i="8"/>
  <c r="G26"/>
  <c r="G14" i="13"/>
  <c r="G13"/>
  <c r="G68" i="2"/>
  <c r="G67"/>
  <c r="G25" i="7"/>
  <c r="G24"/>
  <c r="G11" i="13"/>
  <c r="G10"/>
  <c r="G9" i="8"/>
  <c r="G15"/>
  <c r="B34" i="9"/>
  <c r="Y29"/>
  <c r="Y30"/>
  <c r="X30"/>
  <c r="W30"/>
  <c r="U28"/>
  <c r="U29"/>
  <c r="T29"/>
  <c r="Q28"/>
  <c r="Q29"/>
  <c r="Q30"/>
  <c r="P28"/>
  <c r="P29"/>
  <c r="P30"/>
  <c r="X27"/>
  <c r="U27"/>
  <c r="R27"/>
  <c r="Q27"/>
  <c r="P27"/>
  <c r="O29"/>
  <c r="Q31"/>
  <c r="P31"/>
  <c r="M28"/>
  <c r="M29"/>
  <c r="M30"/>
  <c r="M27"/>
  <c r="L28"/>
  <c r="L29"/>
  <c r="L30"/>
  <c r="L27"/>
  <c r="K28"/>
  <c r="K29"/>
  <c r="K30"/>
  <c r="K27"/>
  <c r="J28"/>
  <c r="J29"/>
  <c r="J30"/>
  <c r="J27"/>
  <c r="I28"/>
  <c r="I29"/>
  <c r="I30"/>
  <c r="I27"/>
  <c r="H28"/>
  <c r="H29"/>
  <c r="H30"/>
  <c r="H27"/>
  <c r="G28"/>
  <c r="G29"/>
  <c r="G30"/>
  <c r="F28"/>
  <c r="F29"/>
  <c r="F30"/>
  <c r="G27"/>
  <c r="F27"/>
  <c r="E30"/>
  <c r="E28"/>
  <c r="E29"/>
  <c r="D28"/>
  <c r="D29"/>
  <c r="D30"/>
  <c r="E27"/>
  <c r="D27"/>
  <c r="C28"/>
  <c r="C29"/>
  <c r="C30"/>
  <c r="C27"/>
  <c r="B29"/>
  <c r="B30"/>
  <c r="B28"/>
  <c r="B27"/>
  <c r="C10"/>
  <c r="D10"/>
  <c r="E10"/>
  <c r="F10"/>
  <c r="G10"/>
  <c r="I10"/>
  <c r="C8"/>
  <c r="D8"/>
  <c r="E8"/>
  <c r="F8"/>
  <c r="G8"/>
  <c r="H8"/>
  <c r="N30" s="1"/>
  <c r="I8"/>
  <c r="J8"/>
  <c r="S30" s="1"/>
  <c r="K8"/>
  <c r="U30" s="1"/>
  <c r="U31" s="1"/>
  <c r="L8"/>
  <c r="V30" s="1"/>
  <c r="M8"/>
  <c r="C7"/>
  <c r="D7"/>
  <c r="E7"/>
  <c r="F7"/>
  <c r="G7"/>
  <c r="H7"/>
  <c r="N29" s="1"/>
  <c r="I7"/>
  <c r="J7"/>
  <c r="S29" s="1"/>
  <c r="K7"/>
  <c r="L7"/>
  <c r="W29" s="1"/>
  <c r="M7"/>
  <c r="X29" s="1"/>
  <c r="C6"/>
  <c r="D6"/>
  <c r="E6"/>
  <c r="F6"/>
  <c r="G6"/>
  <c r="H6"/>
  <c r="N28" s="1"/>
  <c r="I6"/>
  <c r="J6"/>
  <c r="S28" s="1"/>
  <c r="S31" s="1"/>
  <c r="K6"/>
  <c r="T28" s="1"/>
  <c r="L6"/>
  <c r="W28" s="1"/>
  <c r="M6"/>
  <c r="Y28" s="1"/>
  <c r="G5"/>
  <c r="H5"/>
  <c r="N27" s="1"/>
  <c r="I5"/>
  <c r="J5"/>
  <c r="S27" s="1"/>
  <c r="K5"/>
  <c r="T27" s="1"/>
  <c r="L5"/>
  <c r="W27" s="1"/>
  <c r="M5"/>
  <c r="Y27" s="1"/>
  <c r="Y31" s="1"/>
  <c r="D5"/>
  <c r="E5"/>
  <c r="F5"/>
  <c r="C5"/>
  <c r="B7"/>
  <c r="B8"/>
  <c r="B6"/>
  <c r="B5"/>
  <c r="B47"/>
  <c r="G18" i="18"/>
  <c r="G17"/>
  <c r="G16"/>
  <c r="G15"/>
  <c r="G14"/>
  <c r="G13"/>
  <c r="G12"/>
  <c r="G10"/>
  <c r="G9"/>
  <c r="G8"/>
  <c r="G7"/>
  <c r="G6"/>
  <c r="G5"/>
  <c r="C2"/>
  <c r="B46" i="9" s="1"/>
  <c r="G22" i="17"/>
  <c r="G21"/>
  <c r="G20"/>
  <c r="G19"/>
  <c r="G18"/>
  <c r="G17"/>
  <c r="G16"/>
  <c r="G15"/>
  <c r="G14"/>
  <c r="G13"/>
  <c r="G11"/>
  <c r="G10"/>
  <c r="G9"/>
  <c r="G8"/>
  <c r="G7"/>
  <c r="G6"/>
  <c r="G5"/>
  <c r="C2"/>
  <c r="B48" i="9" s="1"/>
  <c r="G30" i="16"/>
  <c r="G29"/>
  <c r="G28"/>
  <c r="G9"/>
  <c r="G8" i="15"/>
  <c r="G8" i="16"/>
  <c r="G11"/>
  <c r="G31"/>
  <c r="G27"/>
  <c r="G26"/>
  <c r="G25"/>
  <c r="G24"/>
  <c r="G23"/>
  <c r="G22"/>
  <c r="G21"/>
  <c r="G20"/>
  <c r="G19"/>
  <c r="G18"/>
  <c r="G16"/>
  <c r="G15"/>
  <c r="G14"/>
  <c r="G13"/>
  <c r="G12"/>
  <c r="G10"/>
  <c r="G7"/>
  <c r="G6"/>
  <c r="G5"/>
  <c r="C2"/>
  <c r="B45" i="9" s="1"/>
  <c r="G7" i="15"/>
  <c r="G6"/>
  <c r="G27"/>
  <c r="G26"/>
  <c r="G25"/>
  <c r="G24"/>
  <c r="G23"/>
  <c r="G22"/>
  <c r="G21"/>
  <c r="G20"/>
  <c r="G19"/>
  <c r="G18"/>
  <c r="G17"/>
  <c r="G15"/>
  <c r="G14"/>
  <c r="G13"/>
  <c r="G12"/>
  <c r="G11"/>
  <c r="G10"/>
  <c r="G9"/>
  <c r="G5"/>
  <c r="C2"/>
  <c r="G68" i="14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10"/>
  <c r="G11"/>
  <c r="G27"/>
  <c r="G26"/>
  <c r="G25"/>
  <c r="G24"/>
  <c r="G23"/>
  <c r="G22"/>
  <c r="G63" i="2"/>
  <c r="G62"/>
  <c r="G66"/>
  <c r="G65"/>
  <c r="G64"/>
  <c r="G10" i="7"/>
  <c r="G11"/>
  <c r="G21" i="14"/>
  <c r="G20"/>
  <c r="G12"/>
  <c r="G14"/>
  <c r="G15"/>
  <c r="G19"/>
  <c r="G13"/>
  <c r="G18"/>
  <c r="G17"/>
  <c r="G16"/>
  <c r="G6"/>
  <c r="G9"/>
  <c r="G45"/>
  <c r="G44"/>
  <c r="G43"/>
  <c r="G42"/>
  <c r="G41"/>
  <c r="G40"/>
  <c r="G39"/>
  <c r="G38"/>
  <c r="G37"/>
  <c r="G36"/>
  <c r="G35"/>
  <c r="G34"/>
  <c r="G33"/>
  <c r="G32"/>
  <c r="G31"/>
  <c r="G30"/>
  <c r="G8"/>
  <c r="G7"/>
  <c r="G5"/>
  <c r="C2"/>
  <c r="B44" i="9" s="1"/>
  <c r="G12" i="13"/>
  <c r="G8"/>
  <c r="G9"/>
  <c r="G15"/>
  <c r="G7"/>
  <c r="G6"/>
  <c r="G5"/>
  <c r="C2"/>
  <c r="B42" i="9" s="1"/>
  <c r="C3" i="7"/>
  <c r="B41" i="9" s="1"/>
  <c r="C3" i="2"/>
  <c r="B40" i="9" s="1"/>
  <c r="G21" i="8"/>
  <c r="G7" i="7"/>
  <c r="G61" i="2"/>
  <c r="X28" i="9" l="1"/>
  <c r="X31" s="1"/>
  <c r="M10"/>
  <c r="V31"/>
  <c r="W31"/>
  <c r="L10"/>
  <c r="V28"/>
  <c r="V29"/>
  <c r="V27"/>
  <c r="T31"/>
  <c r="K10"/>
  <c r="T30"/>
  <c r="R28"/>
  <c r="R31" s="1"/>
  <c r="R29"/>
  <c r="R30"/>
  <c r="J10"/>
  <c r="N31"/>
  <c r="H10"/>
  <c r="O27"/>
  <c r="O30"/>
  <c r="O31" s="1"/>
  <c r="O28"/>
  <c r="E3" i="18"/>
  <c r="C46" i="9" s="1"/>
  <c r="E2" i="18"/>
  <c r="D46" i="9" s="1"/>
  <c r="E2" i="17"/>
  <c r="D48" i="9" s="1"/>
  <c r="E3" i="17"/>
  <c r="C48" i="9" s="1"/>
  <c r="E3" i="16"/>
  <c r="C45" i="9" s="1"/>
  <c r="E2" i="16"/>
  <c r="D45" i="9" s="1"/>
  <c r="E3" i="15"/>
  <c r="C47" i="9" s="1"/>
  <c r="E2" i="15"/>
  <c r="D47" i="9" s="1"/>
  <c r="E2" i="14"/>
  <c r="D44" i="9" s="1"/>
  <c r="E3" i="14"/>
  <c r="C44" i="9" s="1"/>
  <c r="E2" i="13"/>
  <c r="D42" i="9" s="1"/>
  <c r="E3" i="13"/>
  <c r="C42" i="9" s="1"/>
  <c r="G14" i="8" l="1"/>
  <c r="G16"/>
  <c r="G17"/>
  <c r="G18"/>
  <c r="G19"/>
  <c r="G20"/>
  <c r="G22"/>
  <c r="G23"/>
  <c r="G24"/>
  <c r="G18" i="7"/>
  <c r="G13" i="8"/>
  <c r="G11"/>
  <c r="C2"/>
  <c r="B43" i="9" s="1"/>
  <c r="B49" s="1"/>
  <c r="G6" i="8"/>
  <c r="G5"/>
  <c r="G28"/>
  <c r="G12"/>
  <c r="G10"/>
  <c r="G8"/>
  <c r="G7"/>
  <c r="G20" i="7"/>
  <c r="G14"/>
  <c r="G15"/>
  <c r="G16"/>
  <c r="G17"/>
  <c r="G19"/>
  <c r="G21"/>
  <c r="G22"/>
  <c r="G6"/>
  <c r="G8"/>
  <c r="G9"/>
  <c r="G12"/>
  <c r="G13"/>
  <c r="G26"/>
  <c r="G5"/>
  <c r="G7" i="2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9"/>
  <c r="G6"/>
  <c r="G5"/>
  <c r="E3" i="7" l="1"/>
  <c r="D41" i="9" s="1"/>
  <c r="E3" i="2"/>
  <c r="D40" i="9" s="1"/>
  <c r="L31"/>
  <c r="M31"/>
  <c r="K31"/>
  <c r="J31"/>
  <c r="H31"/>
  <c r="I31"/>
  <c r="E2" i="2"/>
  <c r="C40" i="9" s="1"/>
  <c r="B31"/>
  <c r="C31"/>
  <c r="B10"/>
  <c r="E2" i="8"/>
  <c r="D43" i="9" s="1"/>
  <c r="E3" i="8"/>
  <c r="C43" i="9" s="1"/>
  <c r="E2" i="7"/>
  <c r="C41" i="9" s="1"/>
  <c r="D31" l="1"/>
  <c r="G31"/>
  <c r="D49"/>
  <c r="E31"/>
  <c r="F31"/>
</calcChain>
</file>

<file path=xl/sharedStrings.xml><?xml version="1.0" encoding="utf-8"?>
<sst xmlns="http://schemas.openxmlformats.org/spreadsheetml/2006/main" count="775" uniqueCount="334">
  <si>
    <t>Module</t>
  </si>
  <si>
    <t>Description</t>
  </si>
  <si>
    <t>Progress</t>
  </si>
  <si>
    <t>Sub Module</t>
  </si>
  <si>
    <t>Sr</t>
  </si>
  <si>
    <t>Purchase Invoice</t>
  </si>
  <si>
    <t>Man Days</t>
  </si>
  <si>
    <t>Purchase Order</t>
  </si>
  <si>
    <t>Production</t>
  </si>
  <si>
    <t>Reports</t>
  </si>
  <si>
    <t>Purchase Order Report</t>
  </si>
  <si>
    <t>Testing &amp; Fixing</t>
  </si>
  <si>
    <t>Carpet Master</t>
  </si>
  <si>
    <t>Design Master</t>
  </si>
  <si>
    <t>Colour Ways</t>
  </si>
  <si>
    <t>Collection</t>
  </si>
  <si>
    <t>Construction</t>
  </si>
  <si>
    <t>Quality</t>
  </si>
  <si>
    <t>Size</t>
  </si>
  <si>
    <t>Content</t>
  </si>
  <si>
    <t>Design Consumption</t>
  </si>
  <si>
    <t>Process Sequence</t>
  </si>
  <si>
    <t>Colour</t>
  </si>
  <si>
    <t>Style</t>
  </si>
  <si>
    <t>Pattern</t>
  </si>
  <si>
    <t>Invoice Group</t>
  </si>
  <si>
    <t>Drawback Tariff</t>
  </si>
  <si>
    <t>Designer</t>
  </si>
  <si>
    <t>Product Group</t>
  </si>
  <si>
    <t>Product Category</t>
  </si>
  <si>
    <t>Product Consumption</t>
  </si>
  <si>
    <t>City</t>
  </si>
  <si>
    <t>State</t>
  </si>
  <si>
    <t>Country</t>
  </si>
  <si>
    <t>Godown</t>
  </si>
  <si>
    <t>Product Custom Group</t>
  </si>
  <si>
    <t>Person Rate Group</t>
  </si>
  <si>
    <t>Customer</t>
  </si>
  <si>
    <t>Supplier</t>
  </si>
  <si>
    <t>Employee</t>
  </si>
  <si>
    <t>Process</t>
  </si>
  <si>
    <t>Cost Center</t>
  </si>
  <si>
    <t>Department</t>
  </si>
  <si>
    <t>Designation</t>
  </si>
  <si>
    <t>Division</t>
  </si>
  <si>
    <t>Site</t>
  </si>
  <si>
    <t>Raw Material Master</t>
  </si>
  <si>
    <t>Other Material Master</t>
  </si>
  <si>
    <t>Agent</t>
  </si>
  <si>
    <t>Job Worker</t>
  </si>
  <si>
    <t>Delivery Terms</t>
  </si>
  <si>
    <t>Ship Method</t>
  </si>
  <si>
    <t>Reason</t>
  </si>
  <si>
    <t>Person Contact Type</t>
  </si>
  <si>
    <t>Size Type</t>
  </si>
  <si>
    <t>Standard, Manufacturing, Finishing</t>
  </si>
  <si>
    <t>Shape</t>
  </si>
  <si>
    <t>Product Nature</t>
  </si>
  <si>
    <t>Product Type</t>
  </si>
  <si>
    <t>Sales Tax Product Group</t>
  </si>
  <si>
    <t>Sales Tax Party Group</t>
  </si>
  <si>
    <t>Document Type</t>
  </si>
  <si>
    <t>Currency</t>
  </si>
  <si>
    <t>Unit</t>
  </si>
  <si>
    <t>Document Category</t>
  </si>
  <si>
    <t>TDS Category</t>
  </si>
  <si>
    <t>TDS Group</t>
  </si>
  <si>
    <t>Product Master</t>
  </si>
  <si>
    <t>Person Master</t>
  </si>
  <si>
    <t>Inventory Masters</t>
  </si>
  <si>
    <t>Accounts Master</t>
  </si>
  <si>
    <t>Company Masters</t>
  </si>
  <si>
    <t>Purchase/Sales</t>
  </si>
  <si>
    <t>General Masters</t>
  </si>
  <si>
    <t>Master Pages</t>
  </si>
  <si>
    <t>Pending</t>
  </si>
  <si>
    <t>Task Completed %</t>
  </si>
  <si>
    <t>Delay Reasons</t>
  </si>
  <si>
    <t>Resouces</t>
  </si>
  <si>
    <t>End</t>
  </si>
  <si>
    <t>Sales Pages</t>
  </si>
  <si>
    <t>Transactions</t>
  </si>
  <si>
    <t>Sales Order</t>
  </si>
  <si>
    <t>Packing</t>
  </si>
  <si>
    <t>Invoice</t>
  </si>
  <si>
    <t>Sales Order Document Print</t>
  </si>
  <si>
    <t>Export Documents</t>
  </si>
  <si>
    <t>Invoice, Packing List, Single Country Declaration etc.</t>
  </si>
  <si>
    <t>Sales Order Report</t>
  </si>
  <si>
    <t>Sales Order Cancel</t>
  </si>
  <si>
    <t>Sales Order Cancel Report</t>
  </si>
  <si>
    <t>Sales Order Summary Report</t>
  </si>
  <si>
    <t>Sales Order Status</t>
  </si>
  <si>
    <t>Sales Order Status Summary</t>
  </si>
  <si>
    <t>Sales Invoice Report</t>
  </si>
  <si>
    <t>Sales Invoice Summary</t>
  </si>
  <si>
    <t>Header detail, Product wise detail</t>
  </si>
  <si>
    <t>Design Wise, Construction Wise, Collection Wise etc</t>
  </si>
  <si>
    <t>Sale Order, Product Wise Status and Detail</t>
  </si>
  <si>
    <t>Packing Report</t>
  </si>
  <si>
    <t>Purchase Pages</t>
  </si>
  <si>
    <t>Purchase Indent</t>
  </si>
  <si>
    <t>Purchase Order Cancel</t>
  </si>
  <si>
    <t>Purchase Indent Cancel</t>
  </si>
  <si>
    <t>Goods Return</t>
  </si>
  <si>
    <t>Goods Receive</t>
  </si>
  <si>
    <t>Purchase Indent Report</t>
  </si>
  <si>
    <t>Product wise detail</t>
  </si>
  <si>
    <t>Sales Order Balance</t>
  </si>
  <si>
    <t>Purchase Indent Status</t>
  </si>
  <si>
    <t>Purchase Indent Balance</t>
  </si>
  <si>
    <t>Purchase Order Cancel Report</t>
  </si>
  <si>
    <t>Purchase Order Summary</t>
  </si>
  <si>
    <t>Purchase Order Status</t>
  </si>
  <si>
    <t>Purchase Order Balance</t>
  </si>
  <si>
    <t>Purchase Challan Report</t>
  </si>
  <si>
    <t>Purchase invoice Report</t>
  </si>
  <si>
    <t>Comments</t>
  </si>
  <si>
    <t>Monthly Available Capacity-Hours</t>
  </si>
  <si>
    <t>Vacation/Off - No of Days</t>
  </si>
  <si>
    <t>Total</t>
  </si>
  <si>
    <t>Productive hours</t>
  </si>
  <si>
    <t>Arpit Gupta</t>
  </si>
  <si>
    <t>Satyam Tripathi</t>
  </si>
  <si>
    <t xml:space="preserve">Madan </t>
  </si>
  <si>
    <t>Akash Deep</t>
  </si>
  <si>
    <t>New Sw</t>
  </si>
  <si>
    <t>Old S/W</t>
  </si>
  <si>
    <t>Arpit Gupta (Devlopment + Leadership)</t>
  </si>
  <si>
    <t>New s/w</t>
  </si>
  <si>
    <t xml:space="preserve">Monthly Capacity per resource </t>
  </si>
  <si>
    <t>Monthly % Task Allocation</t>
  </si>
  <si>
    <t>Satyam Tripathi [Old S/W maintanance and enhancement]</t>
  </si>
  <si>
    <t>Akash Deep [New s/w development]</t>
  </si>
  <si>
    <t>Madan [New s/w development]</t>
  </si>
  <si>
    <t>Number of work days(After removing public holidays and weekly off)</t>
  </si>
  <si>
    <t xml:space="preserve">Available monthly capacity </t>
  </si>
  <si>
    <t>Product Type Attribute</t>
  </si>
  <si>
    <t>Sales Order Amendment</t>
  </si>
  <si>
    <t>Ledger Account</t>
  </si>
  <si>
    <t>Ledger Account Group</t>
  </si>
  <si>
    <t>Finished Product</t>
  </si>
  <si>
    <t>Purchase Order Status Summary</t>
  </si>
  <si>
    <t>Task Days</t>
  </si>
  <si>
    <t>Pending Task Days</t>
  </si>
  <si>
    <t>Total Task Days</t>
  </si>
  <si>
    <t>Number of days in plan for new s/w</t>
  </si>
  <si>
    <t>Sale Order Planning</t>
  </si>
  <si>
    <t>Material Planning</t>
  </si>
  <si>
    <t>Dyed Yarn Planning</t>
  </si>
  <si>
    <t>Undyed Yarn Planning</t>
  </si>
  <si>
    <t>Trace Map Planning</t>
  </si>
  <si>
    <t>Report</t>
  </si>
  <si>
    <t>Planning Status Reports</t>
  </si>
  <si>
    <t>Planning Pages</t>
  </si>
  <si>
    <t>Weaving Pages</t>
  </si>
  <si>
    <t>Weaving Order</t>
  </si>
  <si>
    <t>Weaving Order Cancel</t>
  </si>
  <si>
    <t>Material Exchange for Job Work</t>
  </si>
  <si>
    <t>Material Return from Job Work</t>
  </si>
  <si>
    <t>Material Issue for Job Work</t>
  </si>
  <si>
    <t>Weaving Payment Entry</t>
  </si>
  <si>
    <t>Material Transfer Between Weaving Orders</t>
  </si>
  <si>
    <t>Amount Transfter Between Weaving Orders</t>
  </si>
  <si>
    <t>Material Rate Sattlement</t>
  </si>
  <si>
    <t>Weaving TDS Entry</t>
  </si>
  <si>
    <t>Weaving Cheque Cancel Entry</t>
  </si>
  <si>
    <t>Retention Payment Entry</t>
  </si>
  <si>
    <t>Material Consumption Adjustment</t>
  </si>
  <si>
    <t>Debit Note Entry</t>
  </si>
  <si>
    <t>Credit Note Entry</t>
  </si>
  <si>
    <t xml:space="preserve">Covers the input of sales order data, approval of </t>
  </si>
  <si>
    <t>Shipment Data</t>
  </si>
  <si>
    <t>After Shipment Data Update</t>
  </si>
  <si>
    <t>Released from madhosingh, reached at kanpur, released from kanpur, reached at mumbai, released from mumbai, Shipping Line, B/L date etc.</t>
  </si>
  <si>
    <t>Concor Booking No, Weight, Freight etc.</t>
  </si>
  <si>
    <t>Some times some more sku are added in PO after a week or later</t>
  </si>
  <si>
    <t>Discontinue product. Some times some pcs are not required in PO after a week or later.</t>
  </si>
  <si>
    <t>Buyer wise packing, stock to be checked, by default deducted from oldest sales order, image of design should be displayed at the time of packing</t>
  </si>
  <si>
    <t>Sales Invoice through packing</t>
  </si>
  <si>
    <t>Daily Packing, User wise packing</t>
  </si>
  <si>
    <t>Calculation</t>
  </si>
  <si>
    <t>Charges</t>
  </si>
  <si>
    <t>ChargesGroupPerson</t>
  </si>
  <si>
    <t>ChargesGroupProduct</t>
  </si>
  <si>
    <t>Map</t>
  </si>
  <si>
    <t>Stencil</t>
  </si>
  <si>
    <t>Time Incentive</t>
  </si>
  <si>
    <t>Time Penalty</t>
  </si>
  <si>
    <t>Segmentation Penalty</t>
  </si>
  <si>
    <t>Bulk Bazar Scheme</t>
  </si>
  <si>
    <t>Bulk Bazar Scheme Master</t>
  </si>
  <si>
    <t>Weaving Bazar</t>
  </si>
  <si>
    <t>Money Receipt</t>
  </si>
  <si>
    <t>Material Not Needed for Job Work</t>
  </si>
  <si>
    <t>Weaving Order Report</t>
  </si>
  <si>
    <t>Weaved Carpet, Finished Carpet, Product Against Production Order, Extra Order</t>
  </si>
  <si>
    <t>Material Issue For Weaving Report</t>
  </si>
  <si>
    <t>Material Return From Weaving Report</t>
  </si>
  <si>
    <t>Material Exchange Report</t>
  </si>
  <si>
    <t>Material Not Needed Report</t>
  </si>
  <si>
    <t>Weaving Bazar Report</t>
  </si>
  <si>
    <t>Weaving Payment Report</t>
  </si>
  <si>
    <t>Jobworker wise detail</t>
  </si>
  <si>
    <t>Weaving TDS Report</t>
  </si>
  <si>
    <t>Weaving Retention Payment Report</t>
  </si>
  <si>
    <t>Weaving Cheque Cancel Report</t>
  </si>
  <si>
    <t>Cheque / Jobworker wise detail</t>
  </si>
  <si>
    <t>Standard Reports</t>
  </si>
  <si>
    <t>Amount Trf. Between weaving order report</t>
  </si>
  <si>
    <t>Material Trf. between weaving order report</t>
  </si>
  <si>
    <t>Weaving material rate settlement report</t>
  </si>
  <si>
    <t>Weaving consumption adjustment report</t>
  </si>
  <si>
    <t>Debit note report</t>
  </si>
  <si>
    <t>Credit note report</t>
  </si>
  <si>
    <t>Time Incentive Report</t>
  </si>
  <si>
    <t>Time Penalty Report</t>
  </si>
  <si>
    <t>Scheme Incentive Report</t>
  </si>
  <si>
    <t>Summary Reports</t>
  </si>
  <si>
    <t>Weaving Payment Summary</t>
  </si>
  <si>
    <t>Weaving Payment Advice</t>
  </si>
  <si>
    <t>Weaving Production Summary</t>
  </si>
  <si>
    <t>Balance Order From Loom</t>
  </si>
  <si>
    <t>Weaving Order Position</t>
  </si>
  <si>
    <t>Material Issue Against Order</t>
  </si>
  <si>
    <t>Contractor Outstanding Report</t>
  </si>
  <si>
    <t>Working Status</t>
  </si>
  <si>
    <t>Weaving Register</t>
  </si>
  <si>
    <t>Weaving Payable Ledger</t>
  </si>
  <si>
    <t>Actual Lagat Design wise summary</t>
  </si>
  <si>
    <t>List of Purja</t>
  </si>
  <si>
    <t>Hisab Of Purja</t>
  </si>
  <si>
    <t>Material On Loom</t>
  </si>
  <si>
    <t>Contractor Status</t>
  </si>
  <si>
    <t>To Be Issue Dyeing Status</t>
  </si>
  <si>
    <t>Weaving Order Stock Status</t>
  </si>
  <si>
    <t>Bazar wise Weaving Consumption</t>
  </si>
  <si>
    <t>Weaving Consumption Comparison</t>
  </si>
  <si>
    <t>Finishing Order</t>
  </si>
  <si>
    <t>Finishing Receive</t>
  </si>
  <si>
    <t>Finishing Invoice</t>
  </si>
  <si>
    <t>Finishing Order Cancel</t>
  </si>
  <si>
    <t>Finishing Order Rate Amendment</t>
  </si>
  <si>
    <t>Washing, Latexing, Pattimurai, Thirdbacking, Binding etc.</t>
  </si>
  <si>
    <t>Finishing Invoice Amendment</t>
  </si>
  <si>
    <t>Finishing Payment</t>
  </si>
  <si>
    <t>Finishing TDS</t>
  </si>
  <si>
    <t>Debit Note</t>
  </si>
  <si>
    <t>Credit Note</t>
  </si>
  <si>
    <t>Finishing Order Report</t>
  </si>
  <si>
    <t>Finishing Order Cancel Report</t>
  </si>
  <si>
    <t>Finishing Order Amendment Report</t>
  </si>
  <si>
    <t>Finishing Receive Report</t>
  </si>
  <si>
    <t>Finishing Invoice Report</t>
  </si>
  <si>
    <t>Finishing Order Status Report</t>
  </si>
  <si>
    <t>Finishing Order Balance Report</t>
  </si>
  <si>
    <t>Finishing Order Status Summary Periodic</t>
  </si>
  <si>
    <t>Material Issue for Finishing Report</t>
  </si>
  <si>
    <t>Actual Payment Advice</t>
  </si>
  <si>
    <t>Dyeing Order</t>
  </si>
  <si>
    <t>Dyeing Order Cancel</t>
  </si>
  <si>
    <t>Dyeing Order Rate Amendment</t>
  </si>
  <si>
    <t>Dyeing Receive</t>
  </si>
  <si>
    <t>Dyeing Invoice</t>
  </si>
  <si>
    <t>Dyeing Return</t>
  </si>
  <si>
    <t>Material Issued for Dyeing</t>
  </si>
  <si>
    <t>Material Issued for finishing</t>
  </si>
  <si>
    <t>Material Rate Settlement</t>
  </si>
  <si>
    <t>Consumption Adjustment</t>
  </si>
  <si>
    <t>Dyeing Order Report</t>
  </si>
  <si>
    <t>Dyeing Order Cancel Report</t>
  </si>
  <si>
    <t>Dyeing Order Amendment Report</t>
  </si>
  <si>
    <t>Material Issued for Dyeing Report</t>
  </si>
  <si>
    <t>Dyeing Receive Report</t>
  </si>
  <si>
    <t>Dyeing Return Report</t>
  </si>
  <si>
    <t>Material Returned from Dyeing</t>
  </si>
  <si>
    <t>Material Returned from Dyeing Report</t>
  </si>
  <si>
    <t>Dyeing Invoice Report</t>
  </si>
  <si>
    <t>Dyeing Order Status Report</t>
  </si>
  <si>
    <t>Dyeing Order Balance Report</t>
  </si>
  <si>
    <t>Dyeing Status Summary Periodic</t>
  </si>
  <si>
    <t>Shade Movement Report</t>
  </si>
  <si>
    <t>Dyeing Analysis Report</t>
  </si>
  <si>
    <t>Material Request</t>
  </si>
  <si>
    <t>Material Issue</t>
  </si>
  <si>
    <t>Material Receive</t>
  </si>
  <si>
    <t>Material Transfer</t>
  </si>
  <si>
    <t>Internal Process</t>
  </si>
  <si>
    <t>Gatepass</t>
  </si>
  <si>
    <t>Material Request Report</t>
  </si>
  <si>
    <t>Material Request Status</t>
  </si>
  <si>
    <t>Material Issue Report</t>
  </si>
  <si>
    <t>Material Receive Report</t>
  </si>
  <si>
    <t>Material Transfer Report</t>
  </si>
  <si>
    <t>Stock In Hand</t>
  </si>
  <si>
    <t>Stock Summary</t>
  </si>
  <si>
    <t>Stock Ledger</t>
  </si>
  <si>
    <t>Stock Valuation (FIFO)</t>
  </si>
  <si>
    <t>Trace Map Order</t>
  </si>
  <si>
    <t>Trace Map Receive</t>
  </si>
  <si>
    <t>Trace Map Invoice</t>
  </si>
  <si>
    <t>Trace Map Issue to Jobworker</t>
  </si>
  <si>
    <t>Trace Map Receive from Jobworker</t>
  </si>
  <si>
    <t xml:space="preserve">Trace Map Write off </t>
  </si>
  <si>
    <t>Trace Map Order Report</t>
  </si>
  <si>
    <t>Trace Map Receive Report</t>
  </si>
  <si>
    <t>Trace Map Invoice Report</t>
  </si>
  <si>
    <t>Trace Map Order Status Report</t>
  </si>
  <si>
    <t>Trace Map Order Balance Report</t>
  </si>
  <si>
    <t>Trace Map Balance at jobworker</t>
  </si>
  <si>
    <t>Masters</t>
  </si>
  <si>
    <t>Sales</t>
  </si>
  <si>
    <t>Planning</t>
  </si>
  <si>
    <t>Purchase</t>
  </si>
  <si>
    <t>Weaving</t>
  </si>
  <si>
    <t>Dyeing</t>
  </si>
  <si>
    <t>Trace Map</t>
  </si>
  <si>
    <t>Finishing</t>
  </si>
  <si>
    <t>Inventory</t>
  </si>
  <si>
    <t>Modules</t>
  </si>
  <si>
    <t>Pending Work Days</t>
  </si>
  <si>
    <t>Completed %</t>
  </si>
  <si>
    <t>Project Start Date</t>
  </si>
  <si>
    <t>New S/w</t>
  </si>
  <si>
    <t>Stock Reconciliation</t>
  </si>
  <si>
    <t>Purchase Indent Status Detail</t>
  </si>
  <si>
    <t>Purchase Waybill</t>
  </si>
  <si>
    <t>Production Order</t>
  </si>
  <si>
    <t>Production Order Cancel</t>
  </si>
  <si>
    <t>Estimated Completion Date</t>
  </si>
  <si>
    <t>Data Migration</t>
  </si>
  <si>
    <t>UAT, Fixing, Implementation</t>
  </si>
  <si>
    <t>Data Migration from old to new</t>
  </si>
  <si>
    <t>Trriggers for new to old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</si>
</sst>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right" vertical="center"/>
    </xf>
    <xf numFmtId="9" fontId="0" fillId="0" borderId="0" xfId="0" applyNumberFormat="1" applyAlignment="1">
      <alignment vertical="top"/>
    </xf>
    <xf numFmtId="0" fontId="1" fillId="2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14" fontId="0" fillId="0" borderId="0" xfId="0" applyNumberFormat="1"/>
    <xf numFmtId="0" fontId="4" fillId="3" borderId="0" xfId="0" applyNumberFormat="1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4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left" vertical="center"/>
    </xf>
    <xf numFmtId="0" fontId="1" fillId="2" borderId="0" xfId="0" applyFont="1" applyFill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9" fontId="0" fillId="0" borderId="1" xfId="0" applyNumberFormat="1" applyBorder="1" applyAlignment="1">
      <alignment vertical="top"/>
    </xf>
    <xf numFmtId="0" fontId="0" fillId="0" borderId="1" xfId="0" applyBorder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top"/>
    </xf>
    <xf numFmtId="17" fontId="1" fillId="7" borderId="1" xfId="0" applyNumberFormat="1" applyFont="1" applyFill="1" applyBorder="1"/>
    <xf numFmtId="17" fontId="1" fillId="8" borderId="1" xfId="0" applyNumberFormat="1" applyFont="1" applyFill="1" applyBorder="1"/>
    <xf numFmtId="16" fontId="1" fillId="8" borderId="1" xfId="0" applyNumberFormat="1" applyFont="1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9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7" fillId="7" borderId="1" xfId="0" applyFont="1" applyFill="1" applyBorder="1" applyAlignment="1">
      <alignment wrapText="1"/>
    </xf>
    <xf numFmtId="0" fontId="0" fillId="9" borderId="1" xfId="0" applyFill="1" applyBorder="1"/>
    <xf numFmtId="9" fontId="0" fillId="10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 wrapText="1"/>
    </xf>
    <xf numFmtId="16" fontId="0" fillId="12" borderId="1" xfId="0" applyNumberFormat="1" applyFont="1" applyFill="1" applyBorder="1" applyAlignment="1">
      <alignment wrapText="1"/>
    </xf>
    <xf numFmtId="0" fontId="0" fillId="12" borderId="1" xfId="0" applyFont="1" applyFill="1" applyBorder="1"/>
    <xf numFmtId="16" fontId="0" fillId="11" borderId="1" xfId="0" applyNumberFormat="1" applyFont="1" applyFill="1" applyBorder="1" applyAlignment="1">
      <alignment wrapText="1"/>
    </xf>
    <xf numFmtId="0" fontId="0" fillId="11" borderId="1" xfId="0" applyFont="1" applyFill="1" applyBorder="1"/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2" fontId="0" fillId="10" borderId="1" xfId="0" applyNumberFormat="1" applyFill="1" applyBorder="1" applyAlignment="1">
      <alignment horizontal="center" wrapText="1"/>
    </xf>
    <xf numFmtId="2" fontId="0" fillId="10" borderId="1" xfId="0" applyNumberFormat="1" applyFill="1" applyBorder="1" applyAlignment="1">
      <alignment horizontal="center"/>
    </xf>
    <xf numFmtId="2" fontId="0" fillId="0" borderId="1" xfId="0" applyNumberFormat="1" applyBorder="1"/>
    <xf numFmtId="0" fontId="4" fillId="3" borderId="0" xfId="0" applyFont="1" applyFill="1" applyAlignment="1">
      <alignment vertical="center"/>
    </xf>
    <xf numFmtId="0" fontId="4" fillId="3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2" fontId="0" fillId="0" borderId="0" xfId="0" applyNumberFormat="1"/>
    <xf numFmtId="0" fontId="4" fillId="3" borderId="0" xfId="0" applyNumberFormat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6" fillId="0" borderId="1" xfId="0" applyFont="1" applyBorder="1"/>
    <xf numFmtId="15" fontId="0" fillId="0" borderId="0" xfId="0" applyNumberFormat="1"/>
    <xf numFmtId="0" fontId="0" fillId="11" borderId="1" xfId="0" applyFill="1" applyBorder="1" applyAlignment="1">
      <alignment horizontal="center"/>
    </xf>
    <xf numFmtId="16" fontId="0" fillId="12" borderId="1" xfId="0" applyNumberFormat="1" applyFill="1" applyBorder="1" applyAlignment="1">
      <alignment wrapText="1"/>
    </xf>
    <xf numFmtId="16" fontId="0" fillId="11" borderId="1" xfId="0" applyNumberFormat="1" applyFill="1" applyBorder="1" applyAlignment="1">
      <alignment wrapText="1"/>
    </xf>
    <xf numFmtId="17" fontId="0" fillId="11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17" fontId="0" fillId="12" borderId="1" xfId="0" applyNumberForma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0" fillId="0" borderId="0" xfId="0" applyBorder="1" applyAlignment="1"/>
    <xf numFmtId="0" fontId="0" fillId="0" borderId="2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Y49"/>
  <sheetViews>
    <sheetView showGridLines="0" topLeftCell="A34" workbookViewId="0">
      <selection activeCell="C51" sqref="C51"/>
    </sheetView>
  </sheetViews>
  <sheetFormatPr defaultRowHeight="15" customHeight="1"/>
  <cols>
    <col min="1" max="1" width="49.7109375" style="36" bestFit="1" customWidth="1"/>
    <col min="2" max="2" width="9.5703125" customWidth="1"/>
  </cols>
  <sheetData>
    <row r="2" spans="1:25" ht="15" customHeight="1">
      <c r="A2" s="46" t="s">
        <v>130</v>
      </c>
    </row>
    <row r="3" spans="1:25" ht="15" customHeight="1">
      <c r="B3" s="72" t="s">
        <v>118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4"/>
      <c r="N3" s="67" t="s">
        <v>119</v>
      </c>
      <c r="O3" s="68"/>
      <c r="P3" s="68"/>
      <c r="Q3" s="68"/>
      <c r="R3" s="68"/>
      <c r="S3" s="68"/>
      <c r="T3" s="68"/>
      <c r="U3" s="68"/>
      <c r="V3" s="68"/>
      <c r="W3" s="68"/>
      <c r="X3" s="68"/>
      <c r="Y3" s="69"/>
    </row>
    <row r="4" spans="1:25" ht="15" customHeight="1">
      <c r="A4" s="37"/>
      <c r="B4" s="28">
        <v>42005</v>
      </c>
      <c r="C4" s="28">
        <v>42036</v>
      </c>
      <c r="D4" s="28">
        <v>42064</v>
      </c>
      <c r="E4" s="28">
        <v>42095</v>
      </c>
      <c r="F4" s="28">
        <v>42125</v>
      </c>
      <c r="G4" s="28">
        <v>42156</v>
      </c>
      <c r="H4" s="28">
        <v>42186</v>
      </c>
      <c r="I4" s="28">
        <v>42217</v>
      </c>
      <c r="J4" s="28">
        <v>42248</v>
      </c>
      <c r="K4" s="28">
        <v>42278</v>
      </c>
      <c r="L4" s="28">
        <v>42309</v>
      </c>
      <c r="M4" s="28">
        <v>42339</v>
      </c>
      <c r="N4" s="29">
        <v>42018</v>
      </c>
      <c r="O4" s="30">
        <v>42049</v>
      </c>
      <c r="P4" s="29">
        <v>42064</v>
      </c>
      <c r="Q4" s="29">
        <v>42095</v>
      </c>
      <c r="R4" s="29">
        <v>42125</v>
      </c>
      <c r="S4" s="29">
        <v>42156</v>
      </c>
      <c r="T4" s="29">
        <v>42186</v>
      </c>
      <c r="U4" s="29">
        <v>42217</v>
      </c>
      <c r="V4" s="29">
        <v>42248</v>
      </c>
      <c r="W4" s="29">
        <v>42278</v>
      </c>
      <c r="X4" s="29">
        <v>42309</v>
      </c>
      <c r="Y4" s="29">
        <v>42339</v>
      </c>
    </row>
    <row r="5" spans="1:25" ht="15" customHeight="1">
      <c r="A5" s="35" t="s">
        <v>122</v>
      </c>
      <c r="B5" s="31">
        <f>(B$12-N5)*$B$13</f>
        <v>168</v>
      </c>
      <c r="C5" s="31">
        <f>(C$12-O5)*$B$13</f>
        <v>160</v>
      </c>
      <c r="D5" s="31">
        <f t="shared" ref="D5:H8" si="0">(D$12-P5)*$B$13</f>
        <v>160</v>
      </c>
      <c r="E5" s="31">
        <f t="shared" si="0"/>
        <v>160</v>
      </c>
      <c r="F5" s="31">
        <f t="shared" si="0"/>
        <v>152</v>
      </c>
      <c r="G5" s="31">
        <f t="shared" si="0"/>
        <v>160</v>
      </c>
      <c r="H5" s="31">
        <f t="shared" si="0"/>
        <v>176</v>
      </c>
      <c r="I5" s="31">
        <f t="shared" ref="I5:I8" si="1">(I$12-U5)*$B$13</f>
        <v>160</v>
      </c>
      <c r="J5" s="31">
        <f t="shared" ref="J5:J8" si="2">(J$12-V5)*$B$13</f>
        <v>168</v>
      </c>
      <c r="K5" s="31">
        <f t="shared" ref="K5:M8" si="3">(K$12-W5)*$B$13</f>
        <v>168</v>
      </c>
      <c r="L5" s="31">
        <f t="shared" si="3"/>
        <v>160</v>
      </c>
      <c r="M5" s="31">
        <f t="shared" si="3"/>
        <v>176</v>
      </c>
      <c r="N5" s="32">
        <v>1</v>
      </c>
      <c r="O5" s="32">
        <v>1</v>
      </c>
      <c r="P5" s="32">
        <v>1</v>
      </c>
      <c r="Q5" s="32">
        <v>1</v>
      </c>
      <c r="R5" s="32">
        <v>1</v>
      </c>
      <c r="S5" s="32">
        <v>1</v>
      </c>
      <c r="T5" s="62">
        <v>1</v>
      </c>
      <c r="U5" s="62">
        <v>1</v>
      </c>
      <c r="V5" s="62">
        <v>1</v>
      </c>
      <c r="W5" s="62">
        <v>1</v>
      </c>
      <c r="X5" s="62">
        <v>1</v>
      </c>
      <c r="Y5" s="62">
        <v>1</v>
      </c>
    </row>
    <row r="6" spans="1:25" ht="15" customHeight="1">
      <c r="A6" s="35" t="s">
        <v>123</v>
      </c>
      <c r="B6" s="31">
        <f>(B$12-N6)*$B$13</f>
        <v>168</v>
      </c>
      <c r="C6" s="31">
        <f t="shared" ref="C6:C8" si="4">(C$12-O6)*$B$13</f>
        <v>160</v>
      </c>
      <c r="D6" s="31">
        <f t="shared" si="0"/>
        <v>120</v>
      </c>
      <c r="E6" s="31">
        <f t="shared" si="0"/>
        <v>160</v>
      </c>
      <c r="F6" s="31">
        <f t="shared" si="0"/>
        <v>152</v>
      </c>
      <c r="G6" s="31">
        <f t="shared" si="0"/>
        <v>160</v>
      </c>
      <c r="H6" s="31">
        <f t="shared" si="0"/>
        <v>176</v>
      </c>
      <c r="I6" s="31">
        <f t="shared" si="1"/>
        <v>160</v>
      </c>
      <c r="J6" s="31">
        <f t="shared" si="2"/>
        <v>168</v>
      </c>
      <c r="K6" s="31">
        <f t="shared" si="3"/>
        <v>168</v>
      </c>
      <c r="L6" s="31">
        <f t="shared" si="3"/>
        <v>160</v>
      </c>
      <c r="M6" s="31">
        <f t="shared" si="3"/>
        <v>176</v>
      </c>
      <c r="N6" s="32">
        <v>1</v>
      </c>
      <c r="O6" s="32">
        <v>1</v>
      </c>
      <c r="P6" s="32">
        <v>6</v>
      </c>
      <c r="Q6" s="32">
        <v>1</v>
      </c>
      <c r="R6" s="32">
        <v>1</v>
      </c>
      <c r="S6" s="32">
        <v>1</v>
      </c>
      <c r="T6" s="62">
        <v>1</v>
      </c>
      <c r="U6" s="62">
        <v>1</v>
      </c>
      <c r="V6" s="62">
        <v>1</v>
      </c>
      <c r="W6" s="62">
        <v>1</v>
      </c>
      <c r="X6" s="62">
        <v>1</v>
      </c>
      <c r="Y6" s="62">
        <v>1</v>
      </c>
    </row>
    <row r="7" spans="1:25" ht="15" customHeight="1">
      <c r="A7" s="35" t="s">
        <v>125</v>
      </c>
      <c r="B7" s="31">
        <f t="shared" ref="B7:B8" si="5">(B$12-N7)*$B$13</f>
        <v>168</v>
      </c>
      <c r="C7" s="31">
        <f t="shared" si="4"/>
        <v>160</v>
      </c>
      <c r="D7" s="31">
        <f t="shared" si="0"/>
        <v>160</v>
      </c>
      <c r="E7" s="31">
        <f t="shared" si="0"/>
        <v>96</v>
      </c>
      <c r="F7" s="31">
        <f t="shared" si="0"/>
        <v>152</v>
      </c>
      <c r="G7" s="31">
        <f t="shared" si="0"/>
        <v>160</v>
      </c>
      <c r="H7" s="31">
        <f t="shared" si="0"/>
        <v>176</v>
      </c>
      <c r="I7" s="31">
        <f t="shared" si="1"/>
        <v>160</v>
      </c>
      <c r="J7" s="31">
        <f t="shared" si="2"/>
        <v>168</v>
      </c>
      <c r="K7" s="31">
        <f t="shared" si="3"/>
        <v>168</v>
      </c>
      <c r="L7" s="31">
        <f t="shared" si="3"/>
        <v>160</v>
      </c>
      <c r="M7" s="31">
        <f t="shared" si="3"/>
        <v>176</v>
      </c>
      <c r="N7" s="32">
        <v>1</v>
      </c>
      <c r="O7" s="32">
        <v>1</v>
      </c>
      <c r="P7" s="32">
        <v>1</v>
      </c>
      <c r="Q7" s="32">
        <v>9</v>
      </c>
      <c r="R7" s="32">
        <v>1</v>
      </c>
      <c r="S7" s="32">
        <v>1</v>
      </c>
      <c r="T7" s="62">
        <v>1</v>
      </c>
      <c r="U7" s="62">
        <v>1</v>
      </c>
      <c r="V7" s="62">
        <v>1</v>
      </c>
      <c r="W7" s="62">
        <v>1</v>
      </c>
      <c r="X7" s="62">
        <v>1</v>
      </c>
      <c r="Y7" s="62">
        <v>1</v>
      </c>
    </row>
    <row r="8" spans="1:25" ht="15" customHeight="1">
      <c r="A8" s="35" t="s">
        <v>124</v>
      </c>
      <c r="B8" s="31">
        <f t="shared" si="5"/>
        <v>168</v>
      </c>
      <c r="C8" s="31">
        <f t="shared" si="4"/>
        <v>160</v>
      </c>
      <c r="D8" s="31">
        <f t="shared" si="0"/>
        <v>160</v>
      </c>
      <c r="E8" s="31">
        <f t="shared" si="0"/>
        <v>160</v>
      </c>
      <c r="F8" s="31">
        <f t="shared" si="0"/>
        <v>152</v>
      </c>
      <c r="G8" s="31">
        <f t="shared" si="0"/>
        <v>160</v>
      </c>
      <c r="H8" s="31">
        <f t="shared" si="0"/>
        <v>176</v>
      </c>
      <c r="I8" s="31">
        <f t="shared" si="1"/>
        <v>160</v>
      </c>
      <c r="J8" s="31">
        <f t="shared" si="2"/>
        <v>168</v>
      </c>
      <c r="K8" s="31">
        <f t="shared" si="3"/>
        <v>168</v>
      </c>
      <c r="L8" s="31">
        <f t="shared" si="3"/>
        <v>160</v>
      </c>
      <c r="M8" s="31">
        <f t="shared" si="3"/>
        <v>176</v>
      </c>
      <c r="N8" s="32">
        <v>1</v>
      </c>
      <c r="O8" s="32">
        <v>1</v>
      </c>
      <c r="P8" s="32">
        <v>1</v>
      </c>
      <c r="Q8" s="32">
        <v>1</v>
      </c>
      <c r="R8" s="32">
        <v>1</v>
      </c>
      <c r="S8" s="32">
        <v>1</v>
      </c>
      <c r="T8" s="62">
        <v>1</v>
      </c>
      <c r="U8" s="62">
        <v>1</v>
      </c>
      <c r="V8" s="62">
        <v>1</v>
      </c>
      <c r="W8" s="62">
        <v>1</v>
      </c>
      <c r="X8" s="62">
        <v>1</v>
      </c>
      <c r="Y8" s="62">
        <v>1</v>
      </c>
    </row>
    <row r="9" spans="1:25" ht="15" customHeight="1">
      <c r="A9" s="35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2"/>
      <c r="O9" s="32"/>
      <c r="P9" s="32"/>
      <c r="Q9" s="32"/>
      <c r="R9" s="32"/>
      <c r="S9" s="32"/>
      <c r="T9" s="62"/>
      <c r="U9" s="62"/>
      <c r="V9" s="62"/>
      <c r="W9" s="62"/>
      <c r="X9" s="62"/>
      <c r="Y9" s="62"/>
    </row>
    <row r="10" spans="1:25" ht="15" customHeight="1">
      <c r="A10" s="35" t="s">
        <v>120</v>
      </c>
      <c r="B10" s="33">
        <f t="shared" ref="B10:M10" si="6">SUM(B5:B9)</f>
        <v>672</v>
      </c>
      <c r="C10" s="33">
        <f t="shared" si="6"/>
        <v>640</v>
      </c>
      <c r="D10" s="33">
        <f t="shared" si="6"/>
        <v>600</v>
      </c>
      <c r="E10" s="33">
        <f t="shared" si="6"/>
        <v>576</v>
      </c>
      <c r="F10" s="33">
        <f t="shared" si="6"/>
        <v>608</v>
      </c>
      <c r="G10" s="33">
        <f t="shared" si="6"/>
        <v>640</v>
      </c>
      <c r="H10" s="33">
        <f t="shared" si="6"/>
        <v>704</v>
      </c>
      <c r="I10" s="33">
        <f t="shared" si="6"/>
        <v>640</v>
      </c>
      <c r="J10" s="33">
        <f t="shared" si="6"/>
        <v>672</v>
      </c>
      <c r="K10" s="33">
        <f t="shared" si="6"/>
        <v>672</v>
      </c>
      <c r="L10" s="33">
        <f t="shared" si="6"/>
        <v>640</v>
      </c>
      <c r="M10" s="33">
        <f t="shared" si="6"/>
        <v>704</v>
      </c>
    </row>
    <row r="11" spans="1:25" ht="15" customHeight="1"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25" ht="30.75" customHeight="1">
      <c r="A12" s="35" t="s">
        <v>135</v>
      </c>
      <c r="B12" s="31">
        <v>22</v>
      </c>
      <c r="C12" s="31">
        <v>21</v>
      </c>
      <c r="D12" s="31">
        <v>21</v>
      </c>
      <c r="E12" s="31">
        <v>21</v>
      </c>
      <c r="F12" s="31">
        <v>20</v>
      </c>
      <c r="G12" s="31">
        <v>21</v>
      </c>
      <c r="H12" s="31">
        <v>23</v>
      </c>
      <c r="I12" s="31">
        <v>21</v>
      </c>
      <c r="J12" s="31">
        <v>22</v>
      </c>
      <c r="K12" s="31">
        <v>22</v>
      </c>
      <c r="L12" s="31">
        <v>21</v>
      </c>
      <c r="M12" s="31">
        <v>23</v>
      </c>
    </row>
    <row r="13" spans="1:25" ht="15" customHeight="1">
      <c r="A13" s="35" t="s">
        <v>121</v>
      </c>
      <c r="B13" s="31">
        <v>8</v>
      </c>
    </row>
    <row r="15" spans="1:25" ht="15" customHeight="1">
      <c r="A15" s="46" t="s">
        <v>131</v>
      </c>
    </row>
    <row r="16" spans="1:25">
      <c r="A16"/>
      <c r="B16" s="70">
        <v>42005</v>
      </c>
      <c r="C16" s="75"/>
      <c r="D16" s="65">
        <v>42036</v>
      </c>
      <c r="E16" s="66"/>
      <c r="F16" s="70">
        <v>42064</v>
      </c>
      <c r="G16" s="71"/>
      <c r="H16" s="65">
        <v>42095</v>
      </c>
      <c r="I16" s="66"/>
      <c r="J16" s="70">
        <v>42125</v>
      </c>
      <c r="K16" s="75"/>
      <c r="L16" s="65">
        <v>42156</v>
      </c>
      <c r="M16" s="66"/>
      <c r="N16" s="70">
        <v>42186</v>
      </c>
      <c r="O16" s="71"/>
      <c r="P16" s="65">
        <v>42217</v>
      </c>
      <c r="Q16" s="66"/>
      <c r="R16" s="70">
        <v>42248</v>
      </c>
      <c r="S16" s="71"/>
      <c r="T16" s="65">
        <v>42278</v>
      </c>
      <c r="U16" s="66"/>
      <c r="V16" s="70">
        <v>42309</v>
      </c>
      <c r="W16" s="71"/>
      <c r="X16" s="65">
        <v>42339</v>
      </c>
      <c r="Y16" s="66"/>
    </row>
    <row r="17" spans="1:25">
      <c r="A17" s="38"/>
      <c r="B17" s="41" t="s">
        <v>129</v>
      </c>
      <c r="C17" s="42" t="s">
        <v>127</v>
      </c>
      <c r="D17" s="43" t="s">
        <v>129</v>
      </c>
      <c r="E17" s="44" t="s">
        <v>127</v>
      </c>
      <c r="F17" s="63" t="s">
        <v>323</v>
      </c>
      <c r="G17" s="42" t="s">
        <v>127</v>
      </c>
      <c r="H17" s="43" t="s">
        <v>126</v>
      </c>
      <c r="I17" s="44" t="s">
        <v>127</v>
      </c>
      <c r="J17" s="63" t="s">
        <v>323</v>
      </c>
      <c r="K17" s="42" t="s">
        <v>127</v>
      </c>
      <c r="L17" s="64" t="s">
        <v>323</v>
      </c>
      <c r="M17" s="44" t="s">
        <v>127</v>
      </c>
      <c r="N17" s="41" t="s">
        <v>129</v>
      </c>
      <c r="O17" s="42" t="s">
        <v>127</v>
      </c>
      <c r="P17" s="43" t="s">
        <v>129</v>
      </c>
      <c r="Q17" s="44" t="s">
        <v>127</v>
      </c>
      <c r="R17" s="63" t="s">
        <v>323</v>
      </c>
      <c r="S17" s="42" t="s">
        <v>127</v>
      </c>
      <c r="T17" s="64" t="s">
        <v>323</v>
      </c>
      <c r="U17" s="44" t="s">
        <v>127</v>
      </c>
      <c r="V17" s="63" t="s">
        <v>323</v>
      </c>
      <c r="W17" s="42" t="s">
        <v>127</v>
      </c>
      <c r="X17" s="64" t="s">
        <v>323</v>
      </c>
      <c r="Y17" s="44" t="s">
        <v>127</v>
      </c>
    </row>
    <row r="18" spans="1:25">
      <c r="A18" s="35" t="s">
        <v>128</v>
      </c>
      <c r="B18" s="40">
        <v>0.5</v>
      </c>
      <c r="C18" s="39">
        <v>0.5</v>
      </c>
      <c r="D18" s="40">
        <v>0.5</v>
      </c>
      <c r="E18" s="39">
        <v>0.5</v>
      </c>
      <c r="F18" s="40">
        <v>0.5</v>
      </c>
      <c r="G18" s="39">
        <v>0.5</v>
      </c>
      <c r="H18" s="40">
        <v>0.3</v>
      </c>
      <c r="I18" s="39">
        <v>0.7</v>
      </c>
      <c r="J18" s="40">
        <v>0.5</v>
      </c>
      <c r="K18" s="39">
        <v>0.5</v>
      </c>
      <c r="L18" s="40">
        <v>0.5</v>
      </c>
      <c r="M18" s="39">
        <v>0.5</v>
      </c>
      <c r="N18" s="40">
        <v>0.5</v>
      </c>
      <c r="O18" s="39">
        <v>0.5</v>
      </c>
      <c r="P18" s="40">
        <v>0.5</v>
      </c>
      <c r="Q18" s="39">
        <v>0.5</v>
      </c>
      <c r="R18" s="40">
        <v>0.5</v>
      </c>
      <c r="S18" s="39">
        <v>0.5</v>
      </c>
      <c r="T18" s="40">
        <v>0.5</v>
      </c>
      <c r="U18" s="39">
        <v>0.5</v>
      </c>
      <c r="V18" s="40">
        <v>0.5</v>
      </c>
      <c r="W18" s="39">
        <v>0.5</v>
      </c>
      <c r="X18" s="40">
        <v>0.5</v>
      </c>
      <c r="Y18" s="39">
        <v>0.5</v>
      </c>
    </row>
    <row r="19" spans="1:25" ht="30">
      <c r="A19" s="35" t="s">
        <v>132</v>
      </c>
      <c r="B19" s="40">
        <v>0</v>
      </c>
      <c r="C19" s="39">
        <v>1</v>
      </c>
      <c r="D19" s="40">
        <v>0</v>
      </c>
      <c r="E19" s="39">
        <v>1</v>
      </c>
      <c r="F19" s="40">
        <v>0</v>
      </c>
      <c r="G19" s="39">
        <v>1</v>
      </c>
      <c r="H19" s="40">
        <v>0</v>
      </c>
      <c r="I19" s="39">
        <v>1</v>
      </c>
      <c r="J19" s="40">
        <v>0</v>
      </c>
      <c r="K19" s="39">
        <v>1</v>
      </c>
      <c r="L19" s="40">
        <v>0</v>
      </c>
      <c r="M19" s="39">
        <v>1</v>
      </c>
      <c r="N19" s="40">
        <v>0</v>
      </c>
      <c r="O19" s="39">
        <v>1</v>
      </c>
      <c r="P19" s="40">
        <v>0</v>
      </c>
      <c r="Q19" s="39">
        <v>1</v>
      </c>
      <c r="R19" s="40">
        <v>0</v>
      </c>
      <c r="S19" s="39">
        <v>1</v>
      </c>
      <c r="T19" s="40">
        <v>0</v>
      </c>
      <c r="U19" s="39">
        <v>1</v>
      </c>
      <c r="V19" s="40">
        <v>0</v>
      </c>
      <c r="W19" s="39">
        <v>1</v>
      </c>
      <c r="X19" s="40">
        <v>0</v>
      </c>
      <c r="Y19" s="39">
        <v>1</v>
      </c>
    </row>
    <row r="20" spans="1:25">
      <c r="A20" s="35" t="s">
        <v>133</v>
      </c>
      <c r="B20" s="40">
        <v>1</v>
      </c>
      <c r="C20" s="39">
        <v>0</v>
      </c>
      <c r="D20" s="40">
        <v>1</v>
      </c>
      <c r="E20" s="39">
        <v>0</v>
      </c>
      <c r="F20" s="40">
        <v>1</v>
      </c>
      <c r="G20" s="39">
        <v>0</v>
      </c>
      <c r="H20" s="40">
        <v>0.5</v>
      </c>
      <c r="I20" s="39">
        <v>0.5</v>
      </c>
      <c r="J20" s="40">
        <v>1</v>
      </c>
      <c r="K20" s="39">
        <v>0</v>
      </c>
      <c r="L20" s="40">
        <v>1</v>
      </c>
      <c r="M20" s="39">
        <v>0</v>
      </c>
      <c r="N20" s="40">
        <v>1</v>
      </c>
      <c r="O20" s="39">
        <v>0</v>
      </c>
      <c r="P20" s="40">
        <v>1</v>
      </c>
      <c r="Q20" s="39">
        <v>0</v>
      </c>
      <c r="R20" s="40">
        <v>1</v>
      </c>
      <c r="S20" s="39">
        <v>0</v>
      </c>
      <c r="T20" s="40">
        <v>1</v>
      </c>
      <c r="U20" s="39">
        <v>0</v>
      </c>
      <c r="V20" s="40">
        <v>1</v>
      </c>
      <c r="W20" s="39">
        <v>0</v>
      </c>
      <c r="X20" s="40">
        <v>1</v>
      </c>
      <c r="Y20" s="39">
        <v>0</v>
      </c>
    </row>
    <row r="21" spans="1:25">
      <c r="A21" s="35" t="s">
        <v>134</v>
      </c>
      <c r="B21" s="40">
        <v>1</v>
      </c>
      <c r="C21" s="39">
        <v>0</v>
      </c>
      <c r="D21" s="40">
        <v>1</v>
      </c>
      <c r="E21" s="39">
        <v>0</v>
      </c>
      <c r="F21" s="40">
        <v>1</v>
      </c>
      <c r="G21" s="39">
        <v>0</v>
      </c>
      <c r="H21" s="40">
        <v>1</v>
      </c>
      <c r="I21" s="39">
        <v>0</v>
      </c>
      <c r="J21" s="40">
        <v>1</v>
      </c>
      <c r="K21" s="39">
        <v>0</v>
      </c>
      <c r="L21" s="40">
        <v>1</v>
      </c>
      <c r="M21" s="39">
        <v>0</v>
      </c>
      <c r="N21" s="40">
        <v>1</v>
      </c>
      <c r="O21" s="39">
        <v>0</v>
      </c>
      <c r="P21" s="40">
        <v>1</v>
      </c>
      <c r="Q21" s="39">
        <v>0</v>
      </c>
      <c r="R21" s="40">
        <v>1</v>
      </c>
      <c r="S21" s="39">
        <v>0</v>
      </c>
      <c r="T21" s="40">
        <v>1</v>
      </c>
      <c r="U21" s="39">
        <v>0</v>
      </c>
      <c r="V21" s="40">
        <v>1</v>
      </c>
      <c r="W21" s="39">
        <v>0</v>
      </c>
      <c r="X21" s="40">
        <v>1</v>
      </c>
      <c r="Y21" s="39">
        <v>0</v>
      </c>
    </row>
    <row r="23" spans="1:25" ht="15" customHeight="1">
      <c r="A23" s="46" t="s">
        <v>136</v>
      </c>
    </row>
    <row r="25" spans="1:25">
      <c r="A25"/>
      <c r="B25" s="70">
        <v>42005</v>
      </c>
      <c r="C25" s="75"/>
      <c r="D25" s="65">
        <v>42036</v>
      </c>
      <c r="E25" s="66"/>
      <c r="F25" s="70">
        <v>42064</v>
      </c>
      <c r="G25" s="71"/>
      <c r="H25" s="65">
        <v>42095</v>
      </c>
      <c r="I25" s="66"/>
      <c r="J25" s="70">
        <v>42125</v>
      </c>
      <c r="K25" s="75"/>
      <c r="L25" s="65">
        <v>42156</v>
      </c>
      <c r="M25" s="66"/>
      <c r="N25" s="65">
        <v>42186</v>
      </c>
      <c r="O25" s="66"/>
      <c r="P25" s="65">
        <v>42217</v>
      </c>
      <c r="Q25" s="66"/>
      <c r="R25" s="65">
        <v>42248</v>
      </c>
      <c r="S25" s="66"/>
      <c r="T25" s="65">
        <v>42278</v>
      </c>
      <c r="U25" s="66"/>
      <c r="V25" s="65">
        <v>42309</v>
      </c>
      <c r="W25" s="66"/>
      <c r="X25" s="65">
        <v>42339</v>
      </c>
      <c r="Y25" s="66"/>
    </row>
    <row r="26" spans="1:25">
      <c r="A26" s="38"/>
      <c r="B26" s="41" t="s">
        <v>129</v>
      </c>
      <c r="C26" s="42" t="s">
        <v>127</v>
      </c>
      <c r="D26" s="43" t="s">
        <v>129</v>
      </c>
      <c r="E26" s="44" t="s">
        <v>127</v>
      </c>
      <c r="F26" s="41" t="s">
        <v>126</v>
      </c>
      <c r="G26" s="42" t="s">
        <v>127</v>
      </c>
      <c r="H26" s="43" t="s">
        <v>126</v>
      </c>
      <c r="I26" s="44" t="s">
        <v>127</v>
      </c>
      <c r="J26" s="41" t="s">
        <v>126</v>
      </c>
      <c r="K26" s="42" t="s">
        <v>127</v>
      </c>
      <c r="L26" s="43" t="s">
        <v>126</v>
      </c>
      <c r="M26" s="44" t="s">
        <v>127</v>
      </c>
      <c r="N26" s="41" t="s">
        <v>129</v>
      </c>
      <c r="O26" s="42" t="s">
        <v>127</v>
      </c>
      <c r="P26" s="43" t="s">
        <v>129</v>
      </c>
      <c r="Q26" s="44" t="s">
        <v>127</v>
      </c>
      <c r="R26" s="41" t="s">
        <v>126</v>
      </c>
      <c r="S26" s="42" t="s">
        <v>127</v>
      </c>
      <c r="T26" s="43" t="s">
        <v>126</v>
      </c>
      <c r="U26" s="44" t="s">
        <v>127</v>
      </c>
      <c r="V26" s="41" t="s">
        <v>126</v>
      </c>
      <c r="W26" s="42" t="s">
        <v>127</v>
      </c>
      <c r="X26" s="43" t="s">
        <v>126</v>
      </c>
      <c r="Y26" s="44" t="s">
        <v>127</v>
      </c>
    </row>
    <row r="27" spans="1:25">
      <c r="A27" s="35" t="s">
        <v>128</v>
      </c>
      <c r="B27" s="47">
        <f>(B5*B18)/$B$13</f>
        <v>10.5</v>
      </c>
      <c r="C27" s="48">
        <f>(B5*C18)/$B$13</f>
        <v>10.5</v>
      </c>
      <c r="D27" s="47">
        <f>(C5*D18)/$B$13</f>
        <v>10</v>
      </c>
      <c r="E27" s="48">
        <f>(C5*E18)/$B$13</f>
        <v>10</v>
      </c>
      <c r="F27" s="47">
        <f>(D5*F18)/$B$13</f>
        <v>10</v>
      </c>
      <c r="G27" s="48">
        <f>(D5*G18)/$B$13</f>
        <v>10</v>
      </c>
      <c r="H27" s="47">
        <f>(E5*H18)/$B$13</f>
        <v>6</v>
      </c>
      <c r="I27" s="48">
        <f>(E5*I18)/$B$13</f>
        <v>14</v>
      </c>
      <c r="J27" s="47">
        <f>(F5*J18)/$B$13</f>
        <v>9.5</v>
      </c>
      <c r="K27" s="47">
        <f>(F5*K18)/$B$13</f>
        <v>9.5</v>
      </c>
      <c r="L27" s="47">
        <f>(G5*L18)/$B$13</f>
        <v>10</v>
      </c>
      <c r="M27" s="48">
        <f>(G5*M18)/$B$13</f>
        <v>10</v>
      </c>
      <c r="N27" s="47">
        <f>(H5*N18)/$B$13</f>
        <v>11</v>
      </c>
      <c r="O27" s="48">
        <f>(H5*O18)/$B$13</f>
        <v>11</v>
      </c>
      <c r="P27" s="47">
        <f>(I5*P18)/$B$13</f>
        <v>10</v>
      </c>
      <c r="Q27" s="48">
        <f>(I5*Q18)/$B$13</f>
        <v>10</v>
      </c>
      <c r="R27" s="47">
        <f>(J5*R18)/$B$13</f>
        <v>10.5</v>
      </c>
      <c r="S27" s="48">
        <f>(J5*S18)/$B$13</f>
        <v>10.5</v>
      </c>
      <c r="T27" s="47">
        <f>(K5*T18)/$B$13</f>
        <v>10.5</v>
      </c>
      <c r="U27" s="48">
        <f>(K5*U18)/$B$13</f>
        <v>10.5</v>
      </c>
      <c r="V27" s="47">
        <f>(L5*V18)/$B$13</f>
        <v>10</v>
      </c>
      <c r="W27" s="47">
        <f>(L5*W18)/$B$13</f>
        <v>10</v>
      </c>
      <c r="X27" s="47">
        <f>(M5*X18)/$B$13</f>
        <v>11</v>
      </c>
      <c r="Y27" s="48">
        <f>(M5*Y18)/$B$13</f>
        <v>11</v>
      </c>
    </row>
    <row r="28" spans="1:25" ht="30">
      <c r="A28" s="35" t="s">
        <v>132</v>
      </c>
      <c r="B28" s="47">
        <f>(B6*B19)/$B$13</f>
        <v>0</v>
      </c>
      <c r="C28" s="48">
        <f t="shared" ref="C28:D30" si="7">(B6*C19)/$B$13</f>
        <v>21</v>
      </c>
      <c r="D28" s="47">
        <f t="shared" si="7"/>
        <v>0</v>
      </c>
      <c r="E28" s="48">
        <f t="shared" ref="E28:E29" si="8">(C6*E19)/$B$13</f>
        <v>20</v>
      </c>
      <c r="F28" s="47">
        <f t="shared" ref="F28:F30" si="9">(D6*F19)/$B$13</f>
        <v>0</v>
      </c>
      <c r="G28" s="48">
        <f t="shared" ref="G28:G30" si="10">(D6*G19)/$B$13</f>
        <v>15</v>
      </c>
      <c r="H28" s="47">
        <f t="shared" ref="H28:H30" si="11">(E6*H19)/$B$13</f>
        <v>0</v>
      </c>
      <c r="I28" s="48">
        <f t="shared" ref="I28:I30" si="12">(E6*I19)/$B$13</f>
        <v>20</v>
      </c>
      <c r="J28" s="47">
        <f t="shared" ref="J28:J30" si="13">(F6*J19)/$B$13</f>
        <v>0</v>
      </c>
      <c r="K28" s="47">
        <f t="shared" ref="K28:K30" si="14">(F6*K19)/$B$13</f>
        <v>19</v>
      </c>
      <c r="L28" s="47">
        <f t="shared" ref="L28:L30" si="15">(G6*L19)/$B$13</f>
        <v>0</v>
      </c>
      <c r="M28" s="48">
        <f t="shared" ref="M28:M30" si="16">(G6*M19)/$B$13</f>
        <v>20</v>
      </c>
      <c r="N28" s="47">
        <f t="shared" ref="N28:N30" si="17">(H6*N19)/$B$13</f>
        <v>0</v>
      </c>
      <c r="O28" s="48">
        <f t="shared" ref="O28:O30" si="18">(H6*O19)/$B$13</f>
        <v>22</v>
      </c>
      <c r="P28" s="47">
        <f t="shared" ref="P28:P30" si="19">(I6*P19)/$B$13</f>
        <v>0</v>
      </c>
      <c r="Q28" s="48">
        <f t="shared" ref="Q28:Q30" si="20">(I6*Q19)/$B$13</f>
        <v>20</v>
      </c>
      <c r="R28" s="47">
        <f t="shared" ref="R28:R30" si="21">(J6*R19)/$B$13</f>
        <v>0</v>
      </c>
      <c r="S28" s="48">
        <f t="shared" ref="S28:S30" si="22">(J6*S19)/$B$13</f>
        <v>21</v>
      </c>
      <c r="T28" s="47">
        <f t="shared" ref="T28:T30" si="23">(K6*T19)/$B$13</f>
        <v>0</v>
      </c>
      <c r="U28" s="48">
        <f t="shared" ref="U28:U30" si="24">(K6*U19)/$B$13</f>
        <v>21</v>
      </c>
      <c r="V28" s="47">
        <f t="shared" ref="V28:V30" si="25">(L6*V19)/$B$13</f>
        <v>0</v>
      </c>
      <c r="W28" s="47">
        <f t="shared" ref="W28:W30" si="26">(L6*W19)/$B$13</f>
        <v>20</v>
      </c>
      <c r="X28" s="47">
        <f t="shared" ref="X28:X30" si="27">(M6*X19)/$B$13</f>
        <v>0</v>
      </c>
      <c r="Y28" s="48">
        <f t="shared" ref="Y28:Y30" si="28">(M6*Y19)/$B$13</f>
        <v>22</v>
      </c>
    </row>
    <row r="29" spans="1:25">
      <c r="A29" s="35" t="s">
        <v>133</v>
      </c>
      <c r="B29" s="47">
        <f>(B7*B20)/$B$13</f>
        <v>21</v>
      </c>
      <c r="C29" s="48">
        <f t="shared" si="7"/>
        <v>0</v>
      </c>
      <c r="D29" s="47">
        <f t="shared" si="7"/>
        <v>20</v>
      </c>
      <c r="E29" s="48">
        <f t="shared" si="8"/>
        <v>0</v>
      </c>
      <c r="F29" s="47">
        <f t="shared" si="9"/>
        <v>20</v>
      </c>
      <c r="G29" s="48">
        <f t="shared" si="10"/>
        <v>0</v>
      </c>
      <c r="H29" s="47">
        <f t="shared" si="11"/>
        <v>6</v>
      </c>
      <c r="I29" s="48">
        <f t="shared" si="12"/>
        <v>6</v>
      </c>
      <c r="J29" s="47">
        <f t="shared" si="13"/>
        <v>19</v>
      </c>
      <c r="K29" s="47">
        <f t="shared" si="14"/>
        <v>0</v>
      </c>
      <c r="L29" s="47">
        <f t="shared" si="15"/>
        <v>20</v>
      </c>
      <c r="M29" s="48">
        <f t="shared" si="16"/>
        <v>0</v>
      </c>
      <c r="N29" s="47">
        <f t="shared" si="17"/>
        <v>22</v>
      </c>
      <c r="O29" s="48">
        <f t="shared" si="18"/>
        <v>0</v>
      </c>
      <c r="P29" s="47">
        <f t="shared" si="19"/>
        <v>20</v>
      </c>
      <c r="Q29" s="48">
        <f t="shared" si="20"/>
        <v>0</v>
      </c>
      <c r="R29" s="47">
        <f t="shared" si="21"/>
        <v>21</v>
      </c>
      <c r="S29" s="48">
        <f t="shared" si="22"/>
        <v>0</v>
      </c>
      <c r="T29" s="47">
        <f t="shared" si="23"/>
        <v>21</v>
      </c>
      <c r="U29" s="48">
        <f t="shared" si="24"/>
        <v>0</v>
      </c>
      <c r="V29" s="47">
        <f t="shared" si="25"/>
        <v>20</v>
      </c>
      <c r="W29" s="47">
        <f t="shared" si="26"/>
        <v>0</v>
      </c>
      <c r="X29" s="47">
        <f t="shared" si="27"/>
        <v>22</v>
      </c>
      <c r="Y29" s="48">
        <f t="shared" si="28"/>
        <v>0</v>
      </c>
    </row>
    <row r="30" spans="1:25">
      <c r="A30" s="35" t="s">
        <v>134</v>
      </c>
      <c r="B30" s="47">
        <f>(B8*B21)/$B$13</f>
        <v>21</v>
      </c>
      <c r="C30" s="48">
        <f t="shared" si="7"/>
        <v>0</v>
      </c>
      <c r="D30" s="47">
        <f t="shared" si="7"/>
        <v>20</v>
      </c>
      <c r="E30" s="48">
        <f>(C8*E21)/$B$13</f>
        <v>0</v>
      </c>
      <c r="F30" s="47">
        <f t="shared" si="9"/>
        <v>20</v>
      </c>
      <c r="G30" s="48">
        <f t="shared" si="10"/>
        <v>0</v>
      </c>
      <c r="H30" s="47">
        <f t="shared" si="11"/>
        <v>20</v>
      </c>
      <c r="I30" s="48">
        <f t="shared" si="12"/>
        <v>0</v>
      </c>
      <c r="J30" s="47">
        <f t="shared" si="13"/>
        <v>19</v>
      </c>
      <c r="K30" s="47">
        <f t="shared" si="14"/>
        <v>0</v>
      </c>
      <c r="L30" s="47">
        <f t="shared" si="15"/>
        <v>20</v>
      </c>
      <c r="M30" s="48">
        <f t="shared" si="16"/>
        <v>0</v>
      </c>
      <c r="N30" s="47">
        <f t="shared" si="17"/>
        <v>22</v>
      </c>
      <c r="O30" s="48">
        <f t="shared" si="18"/>
        <v>0</v>
      </c>
      <c r="P30" s="47">
        <f t="shared" si="19"/>
        <v>20</v>
      </c>
      <c r="Q30" s="48">
        <f t="shared" si="20"/>
        <v>0</v>
      </c>
      <c r="R30" s="47">
        <f t="shared" si="21"/>
        <v>21</v>
      </c>
      <c r="S30" s="48">
        <f t="shared" si="22"/>
        <v>0</v>
      </c>
      <c r="T30" s="47">
        <f t="shared" si="23"/>
        <v>21</v>
      </c>
      <c r="U30" s="48">
        <f t="shared" si="24"/>
        <v>0</v>
      </c>
      <c r="V30" s="47">
        <f t="shared" si="25"/>
        <v>20</v>
      </c>
      <c r="W30" s="47">
        <f t="shared" si="26"/>
        <v>0</v>
      </c>
      <c r="X30" s="47">
        <f t="shared" si="27"/>
        <v>22</v>
      </c>
      <c r="Y30" s="48">
        <f t="shared" si="28"/>
        <v>0</v>
      </c>
    </row>
    <row r="31" spans="1:25" ht="15" customHeight="1">
      <c r="A31" s="45" t="s">
        <v>120</v>
      </c>
      <c r="B31" s="49">
        <f>SUM(B27:B30)</f>
        <v>52.5</v>
      </c>
      <c r="C31" s="49">
        <f t="shared" ref="C31:M31" si="29">SUM(C27:C30)</f>
        <v>31.5</v>
      </c>
      <c r="D31" s="49">
        <f t="shared" si="29"/>
        <v>50</v>
      </c>
      <c r="E31" s="49">
        <f t="shared" si="29"/>
        <v>30</v>
      </c>
      <c r="F31" s="49">
        <f t="shared" si="29"/>
        <v>50</v>
      </c>
      <c r="G31" s="49">
        <f t="shared" si="29"/>
        <v>25</v>
      </c>
      <c r="H31" s="49">
        <f t="shared" si="29"/>
        <v>32</v>
      </c>
      <c r="I31" s="49">
        <f t="shared" si="29"/>
        <v>40</v>
      </c>
      <c r="J31" s="49">
        <f t="shared" si="29"/>
        <v>47.5</v>
      </c>
      <c r="K31" s="49">
        <f t="shared" si="29"/>
        <v>28.5</v>
      </c>
      <c r="L31" s="49">
        <f t="shared" si="29"/>
        <v>50</v>
      </c>
      <c r="M31" s="49">
        <f t="shared" si="29"/>
        <v>30</v>
      </c>
      <c r="N31" s="49">
        <f>SUM(N27:N30)</f>
        <v>55</v>
      </c>
      <c r="O31" s="49">
        <f t="shared" ref="O31:Y31" si="30">SUM(O27:O30)</f>
        <v>33</v>
      </c>
      <c r="P31" s="49">
        <f t="shared" si="30"/>
        <v>50</v>
      </c>
      <c r="Q31" s="49">
        <f t="shared" si="30"/>
        <v>30</v>
      </c>
      <c r="R31" s="49">
        <f t="shared" si="30"/>
        <v>52.5</v>
      </c>
      <c r="S31" s="49">
        <f t="shared" si="30"/>
        <v>31.5</v>
      </c>
      <c r="T31" s="49">
        <f t="shared" si="30"/>
        <v>52.5</v>
      </c>
      <c r="U31" s="49">
        <f t="shared" si="30"/>
        <v>31.5</v>
      </c>
      <c r="V31" s="49">
        <f t="shared" si="30"/>
        <v>50</v>
      </c>
      <c r="W31" s="49">
        <f t="shared" si="30"/>
        <v>30</v>
      </c>
      <c r="X31" s="49">
        <f t="shared" si="30"/>
        <v>55</v>
      </c>
      <c r="Y31" s="49">
        <f t="shared" si="30"/>
        <v>33</v>
      </c>
    </row>
    <row r="34" spans="1:4" ht="15" customHeight="1">
      <c r="A34" s="36" t="s">
        <v>146</v>
      </c>
      <c r="B34" s="53">
        <f>B31+D31+F31+H31+J31+L31+N31+P31+R31+T31+V31+X31</f>
        <v>597</v>
      </c>
    </row>
    <row r="35" spans="1:4" ht="15" customHeight="1">
      <c r="A35" s="36" t="s">
        <v>322</v>
      </c>
      <c r="B35" s="61">
        <v>41988</v>
      </c>
    </row>
    <row r="36" spans="1:4" ht="15" customHeight="1">
      <c r="A36" s="36" t="s">
        <v>329</v>
      </c>
    </row>
    <row r="39" spans="1:4" ht="43.5" customHeight="1">
      <c r="A39" s="58" t="s">
        <v>319</v>
      </c>
      <c r="B39" s="59" t="s">
        <v>145</v>
      </c>
      <c r="C39" s="59" t="s">
        <v>321</v>
      </c>
      <c r="D39" s="59" t="s">
        <v>320</v>
      </c>
    </row>
    <row r="40" spans="1:4" ht="15" customHeight="1">
      <c r="A40" s="45" t="s">
        <v>310</v>
      </c>
      <c r="B40" s="22">
        <f>'Master Pages'!C3</f>
        <v>86</v>
      </c>
      <c r="C40" s="22">
        <f>'Master Pages'!E2</f>
        <v>80</v>
      </c>
      <c r="D40" s="22">
        <f>'Master Pages'!E3</f>
        <v>17.5</v>
      </c>
    </row>
    <row r="41" spans="1:4" ht="15" customHeight="1">
      <c r="A41" s="45" t="s">
        <v>311</v>
      </c>
      <c r="B41" s="22">
        <f>Sales!C3</f>
        <v>93</v>
      </c>
      <c r="C41" s="22">
        <f>Sales!E2</f>
        <v>60</v>
      </c>
      <c r="D41" s="22">
        <f>Sales!E3</f>
        <v>37.5</v>
      </c>
    </row>
    <row r="42" spans="1:4" ht="15" customHeight="1">
      <c r="A42" s="45" t="s">
        <v>312</v>
      </c>
      <c r="B42" s="22">
        <f>Planning!C2</f>
        <v>57</v>
      </c>
      <c r="C42" s="22">
        <f>Planning!E3</f>
        <v>44</v>
      </c>
      <c r="D42" s="22">
        <f>Planning!E2</f>
        <v>30</v>
      </c>
    </row>
    <row r="43" spans="1:4" ht="15" customHeight="1">
      <c r="A43" s="45" t="s">
        <v>313</v>
      </c>
      <c r="B43" s="22">
        <f>Purchase!C2</f>
        <v>76.5</v>
      </c>
      <c r="C43" s="22">
        <f>Purchase!E3</f>
        <v>29</v>
      </c>
      <c r="D43" s="22">
        <f>Purchase!E2</f>
        <v>50.625</v>
      </c>
    </row>
    <row r="44" spans="1:4" ht="15" customHeight="1">
      <c r="A44" s="45" t="s">
        <v>314</v>
      </c>
      <c r="B44" s="22">
        <f>Weaving!C2</f>
        <v>94</v>
      </c>
      <c r="C44" s="22">
        <f>Weaving!E3</f>
        <v>0</v>
      </c>
      <c r="D44" s="22">
        <f>Weaving!E2</f>
        <v>94</v>
      </c>
    </row>
    <row r="45" spans="1:4" ht="15" customHeight="1">
      <c r="A45" s="45" t="s">
        <v>315</v>
      </c>
      <c r="B45" s="22">
        <f>Dyeing!C2</f>
        <v>67</v>
      </c>
      <c r="C45" s="22">
        <f>Dyeing!E3</f>
        <v>0</v>
      </c>
      <c r="D45" s="22">
        <f>Dyeing!E2</f>
        <v>67</v>
      </c>
    </row>
    <row r="46" spans="1:4" ht="15" customHeight="1">
      <c r="A46" s="45" t="s">
        <v>316</v>
      </c>
      <c r="B46" s="22">
        <f>'Trace Map'!C2</f>
        <v>27</v>
      </c>
      <c r="C46" s="22">
        <f>'Trace Map'!E3</f>
        <v>0</v>
      </c>
      <c r="D46" s="22">
        <f>'Trace Map'!E2</f>
        <v>27</v>
      </c>
    </row>
    <row r="47" spans="1:4" ht="15" customHeight="1">
      <c r="A47" s="45" t="s">
        <v>317</v>
      </c>
      <c r="B47" s="22">
        <f>Finishing!C2</f>
        <v>76.5</v>
      </c>
      <c r="C47" s="22">
        <f>Finishing!E3</f>
        <v>0</v>
      </c>
      <c r="D47" s="22">
        <f>Finishing!E2</f>
        <v>76.5</v>
      </c>
    </row>
    <row r="48" spans="1:4" ht="15" customHeight="1">
      <c r="A48" s="45" t="s">
        <v>318</v>
      </c>
      <c r="B48" s="22">
        <f>Inventory!C2</f>
        <v>42</v>
      </c>
      <c r="C48" s="22">
        <f>Inventory!E3</f>
        <v>0</v>
      </c>
      <c r="D48" s="22">
        <f>Inventory!E2</f>
        <v>42</v>
      </c>
    </row>
    <row r="49" spans="1:4" ht="15" customHeight="1">
      <c r="A49" s="46" t="s">
        <v>120</v>
      </c>
      <c r="B49" s="60">
        <f>SUM(B40:B48)</f>
        <v>619</v>
      </c>
      <c r="C49" s="60"/>
      <c r="D49" s="60">
        <f>SUM(D40:D48)</f>
        <v>442.125</v>
      </c>
    </row>
  </sheetData>
  <mergeCells count="26">
    <mergeCell ref="B3:M3"/>
    <mergeCell ref="L25:M25"/>
    <mergeCell ref="B16:C16"/>
    <mergeCell ref="B25:C25"/>
    <mergeCell ref="D25:E25"/>
    <mergeCell ref="F25:G25"/>
    <mergeCell ref="H25:I25"/>
    <mergeCell ref="J25:K25"/>
    <mergeCell ref="D16:E16"/>
    <mergeCell ref="F16:G16"/>
    <mergeCell ref="H16:I16"/>
    <mergeCell ref="J16:K16"/>
    <mergeCell ref="L16:M16"/>
    <mergeCell ref="N3:Y3"/>
    <mergeCell ref="N16:O16"/>
    <mergeCell ref="P16:Q16"/>
    <mergeCell ref="R16:S16"/>
    <mergeCell ref="T16:U16"/>
    <mergeCell ref="V16:W16"/>
    <mergeCell ref="X16:Y16"/>
    <mergeCell ref="X25:Y25"/>
    <mergeCell ref="N25:O25"/>
    <mergeCell ref="P25:Q25"/>
    <mergeCell ref="R25:S25"/>
    <mergeCell ref="T25:U25"/>
    <mergeCell ref="V25:W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4"/>
  <sheetViews>
    <sheetView topLeftCell="A4" workbookViewId="0">
      <selection activeCell="C24" sqref="C24"/>
    </sheetView>
  </sheetViews>
  <sheetFormatPr defaultRowHeight="15"/>
  <cols>
    <col min="1" max="1" width="3" bestFit="1" customWidth="1"/>
    <col min="2" max="2" width="23.140625" customWidth="1"/>
    <col min="3" max="3" width="30.5703125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100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13">
        <f>SUM(E5:E22)</f>
        <v>42</v>
      </c>
      <c r="D2" s="15" t="s">
        <v>144</v>
      </c>
      <c r="E2" s="78">
        <f>SUM(G5:G22)</f>
        <v>42</v>
      </c>
      <c r="F2" s="78"/>
      <c r="G2" s="81"/>
      <c r="H2" s="81"/>
    </row>
    <row r="3" spans="1:9" ht="21">
      <c r="A3" s="9"/>
      <c r="B3" s="50" t="s">
        <v>78</v>
      </c>
      <c r="C3" s="16">
        <v>2.5</v>
      </c>
      <c r="D3" s="15" t="s">
        <v>76</v>
      </c>
      <c r="E3" s="78">
        <f>ROUND(((SUM(E7:E22)-SUM(G7:G22))/SUM(E7:E22))*100,0)</f>
        <v>0</v>
      </c>
      <c r="F3" s="78"/>
      <c r="G3" s="81"/>
      <c r="H3" s="81"/>
    </row>
    <row r="4" spans="1:9">
      <c r="A4" s="23" t="s">
        <v>4</v>
      </c>
      <c r="B4" s="24" t="s">
        <v>0</v>
      </c>
      <c r="C4" s="24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>
      <c r="A5" s="18">
        <v>1</v>
      </c>
      <c r="B5" s="19" t="s">
        <v>81</v>
      </c>
      <c r="C5" s="56" t="s">
        <v>283</v>
      </c>
      <c r="D5" s="20"/>
      <c r="E5" s="19">
        <v>3</v>
      </c>
      <c r="F5" s="21">
        <v>0</v>
      </c>
      <c r="G5" s="19">
        <f>E5*(100%-F5)</f>
        <v>3</v>
      </c>
      <c r="H5" s="22"/>
    </row>
    <row r="6" spans="1:9">
      <c r="A6" s="18"/>
      <c r="B6" s="19" t="s">
        <v>81</v>
      </c>
      <c r="C6" s="56" t="s">
        <v>284</v>
      </c>
      <c r="D6" s="20"/>
      <c r="E6" s="19">
        <v>3</v>
      </c>
      <c r="F6" s="21">
        <v>0</v>
      </c>
      <c r="G6" s="19">
        <f t="shared" ref="G6" si="0">E6*(100%-F6)</f>
        <v>3</v>
      </c>
      <c r="H6" s="22"/>
    </row>
    <row r="7" spans="1:9">
      <c r="A7" s="18">
        <v>1</v>
      </c>
      <c r="B7" s="19" t="s">
        <v>81</v>
      </c>
      <c r="C7" s="56" t="s">
        <v>285</v>
      </c>
      <c r="D7" s="20"/>
      <c r="E7" s="19">
        <v>3</v>
      </c>
      <c r="F7" s="21">
        <v>0</v>
      </c>
      <c r="G7" s="19">
        <f>E7*(100%-F7)</f>
        <v>3</v>
      </c>
      <c r="H7" s="22"/>
    </row>
    <row r="8" spans="1:9">
      <c r="A8" s="18"/>
      <c r="B8" s="19" t="s">
        <v>81</v>
      </c>
      <c r="C8" s="56" t="s">
        <v>286</v>
      </c>
      <c r="D8" s="20"/>
      <c r="E8" s="19">
        <v>3</v>
      </c>
      <c r="F8" s="21">
        <v>0</v>
      </c>
      <c r="G8" s="19">
        <f t="shared" ref="G8:G22" si="1">E8*(100%-F8)</f>
        <v>3</v>
      </c>
      <c r="H8" s="22"/>
    </row>
    <row r="9" spans="1:9">
      <c r="A9" s="18">
        <v>2</v>
      </c>
      <c r="B9" s="19" t="s">
        <v>81</v>
      </c>
      <c r="C9" s="56" t="s">
        <v>287</v>
      </c>
      <c r="D9" s="20"/>
      <c r="E9" s="19">
        <v>3</v>
      </c>
      <c r="F9" s="21">
        <v>0</v>
      </c>
      <c r="G9" s="19">
        <f t="shared" si="1"/>
        <v>3</v>
      </c>
      <c r="H9" s="22"/>
    </row>
    <row r="10" spans="1:9">
      <c r="A10" s="18">
        <v>2</v>
      </c>
      <c r="B10" s="19" t="s">
        <v>81</v>
      </c>
      <c r="C10" s="56" t="s">
        <v>288</v>
      </c>
      <c r="D10" s="20"/>
      <c r="E10" s="19">
        <v>3</v>
      </c>
      <c r="F10" s="21">
        <v>0</v>
      </c>
      <c r="G10" s="19">
        <f t="shared" si="1"/>
        <v>3</v>
      </c>
      <c r="H10" s="22"/>
    </row>
    <row r="11" spans="1:9">
      <c r="A11" s="18">
        <v>3</v>
      </c>
      <c r="B11" s="19" t="s">
        <v>81</v>
      </c>
      <c r="C11" s="56" t="s">
        <v>324</v>
      </c>
      <c r="D11" s="20"/>
      <c r="E11" s="19">
        <v>5</v>
      </c>
      <c r="F11" s="21">
        <v>0</v>
      </c>
      <c r="G11" s="19">
        <f t="shared" si="1"/>
        <v>5</v>
      </c>
      <c r="H11" s="22"/>
    </row>
    <row r="12" spans="1:9">
      <c r="A12" s="18"/>
      <c r="B12" s="19"/>
      <c r="C12" s="56"/>
      <c r="D12" s="20"/>
      <c r="E12" s="19"/>
      <c r="F12" s="21"/>
      <c r="G12" s="19"/>
      <c r="H12" s="22"/>
    </row>
    <row r="13" spans="1:9">
      <c r="A13" s="18"/>
      <c r="B13" s="19" t="s">
        <v>9</v>
      </c>
      <c r="C13" s="56" t="s">
        <v>289</v>
      </c>
      <c r="D13" s="20"/>
      <c r="E13" s="19">
        <v>1</v>
      </c>
      <c r="F13" s="21">
        <v>0</v>
      </c>
      <c r="G13" s="19">
        <f t="shared" si="1"/>
        <v>1</v>
      </c>
      <c r="H13" s="22"/>
    </row>
    <row r="14" spans="1:9">
      <c r="A14" s="18"/>
      <c r="B14" s="19" t="s">
        <v>9</v>
      </c>
      <c r="C14" s="56" t="s">
        <v>290</v>
      </c>
      <c r="D14" s="20"/>
      <c r="E14" s="19">
        <v>1</v>
      </c>
      <c r="F14" s="21">
        <v>0</v>
      </c>
      <c r="G14" s="19">
        <f t="shared" si="1"/>
        <v>1</v>
      </c>
      <c r="H14" s="22"/>
    </row>
    <row r="15" spans="1:9">
      <c r="A15" s="18"/>
      <c r="B15" s="19" t="s">
        <v>9</v>
      </c>
      <c r="C15" s="56" t="s">
        <v>291</v>
      </c>
      <c r="D15" s="20"/>
      <c r="E15" s="19">
        <v>1</v>
      </c>
      <c r="F15" s="21">
        <v>0</v>
      </c>
      <c r="G15" s="19">
        <f t="shared" si="1"/>
        <v>1</v>
      </c>
      <c r="H15" s="22"/>
    </row>
    <row r="16" spans="1:9">
      <c r="A16" s="18"/>
      <c r="B16" s="19" t="s">
        <v>9</v>
      </c>
      <c r="C16" s="56" t="s">
        <v>292</v>
      </c>
      <c r="D16" s="20"/>
      <c r="E16" s="19">
        <v>1</v>
      </c>
      <c r="F16" s="21">
        <v>0</v>
      </c>
      <c r="G16" s="19">
        <f t="shared" si="1"/>
        <v>1</v>
      </c>
      <c r="H16" s="22"/>
    </row>
    <row r="17" spans="1:8">
      <c r="A17" s="18"/>
      <c r="B17" s="19" t="s">
        <v>9</v>
      </c>
      <c r="C17" s="56" t="s">
        <v>293</v>
      </c>
      <c r="D17" s="20"/>
      <c r="E17" s="19">
        <v>1</v>
      </c>
      <c r="F17" s="21">
        <v>0</v>
      </c>
      <c r="G17" s="19">
        <f t="shared" si="1"/>
        <v>1</v>
      </c>
      <c r="H17" s="22"/>
    </row>
    <row r="18" spans="1:8">
      <c r="A18" s="18"/>
      <c r="B18" s="19" t="s">
        <v>9</v>
      </c>
      <c r="C18" s="56" t="s">
        <v>294</v>
      </c>
      <c r="D18" s="20"/>
      <c r="E18" s="19">
        <v>1</v>
      </c>
      <c r="F18" s="21">
        <v>0</v>
      </c>
      <c r="G18" s="19">
        <f t="shared" si="1"/>
        <v>1</v>
      </c>
      <c r="H18" s="22"/>
    </row>
    <row r="19" spans="1:8">
      <c r="A19" s="18"/>
      <c r="B19" s="19" t="s">
        <v>9</v>
      </c>
      <c r="C19" s="56" t="s">
        <v>295</v>
      </c>
      <c r="D19" s="20"/>
      <c r="E19" s="19">
        <v>3</v>
      </c>
      <c r="F19" s="21">
        <v>0</v>
      </c>
      <c r="G19" s="19">
        <f t="shared" si="1"/>
        <v>3</v>
      </c>
      <c r="H19" s="22"/>
    </row>
    <row r="20" spans="1:8">
      <c r="A20" s="18"/>
      <c r="B20" s="19" t="s">
        <v>9</v>
      </c>
      <c r="C20" s="56" t="s">
        <v>296</v>
      </c>
      <c r="D20" s="20"/>
      <c r="E20" s="19">
        <v>2</v>
      </c>
      <c r="F20" s="21">
        <v>0</v>
      </c>
      <c r="G20" s="19">
        <f t="shared" si="1"/>
        <v>2</v>
      </c>
      <c r="H20" s="22"/>
    </row>
    <row r="21" spans="1:8">
      <c r="A21" s="18"/>
      <c r="B21" s="19" t="s">
        <v>9</v>
      </c>
      <c r="C21" s="56" t="s">
        <v>297</v>
      </c>
      <c r="D21" s="20"/>
      <c r="E21" s="19">
        <v>3</v>
      </c>
      <c r="F21" s="21">
        <v>0</v>
      </c>
      <c r="G21" s="19">
        <f t="shared" si="1"/>
        <v>3</v>
      </c>
      <c r="H21" s="22"/>
    </row>
    <row r="22" spans="1:8">
      <c r="A22" s="18"/>
      <c r="B22" s="19" t="s">
        <v>11</v>
      </c>
      <c r="C22" s="19"/>
      <c r="D22" s="20"/>
      <c r="E22" s="19">
        <v>5</v>
      </c>
      <c r="F22" s="21">
        <v>0</v>
      </c>
      <c r="G22" s="19">
        <f t="shared" si="1"/>
        <v>5</v>
      </c>
      <c r="H22" s="22"/>
    </row>
    <row r="23" spans="1:8" ht="21">
      <c r="A23" s="76" t="s">
        <v>79</v>
      </c>
      <c r="B23" s="76"/>
      <c r="C23" s="76"/>
      <c r="D23" s="76"/>
      <c r="E23" s="76"/>
      <c r="F23" s="76"/>
      <c r="G23" s="76"/>
      <c r="H23" s="22"/>
    </row>
    <row r="24" spans="1:8">
      <c r="A24" s="5"/>
      <c r="B24" s="2"/>
      <c r="C24" s="2"/>
      <c r="D24" s="1"/>
      <c r="E24" s="2"/>
      <c r="F24" s="7"/>
      <c r="G24" s="7"/>
    </row>
  </sheetData>
  <mergeCells count="5">
    <mergeCell ref="A23:G23"/>
    <mergeCell ref="B1:G1"/>
    <mergeCell ref="G2:H3"/>
    <mergeCell ref="E2:F2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1"/>
  <sheetViews>
    <sheetView showGridLines="0" workbookViewId="0">
      <pane ySplit="4" topLeftCell="A56" activePane="bottomLeft" state="frozen"/>
      <selection pane="bottomLeft" activeCell="C66" sqref="C66"/>
    </sheetView>
  </sheetViews>
  <sheetFormatPr defaultRowHeight="15"/>
  <cols>
    <col min="1" max="1" width="3" bestFit="1" customWidth="1"/>
    <col min="2" max="2" width="27.28515625" customWidth="1"/>
    <col min="3" max="3" width="30.5703125" customWidth="1"/>
    <col min="4" max="4" width="38.42578125" customWidth="1"/>
    <col min="5" max="5" width="10.5703125" customWidth="1"/>
    <col min="6" max="6" width="9.5703125" customWidth="1"/>
    <col min="7" max="7" width="8.5703125" customWidth="1"/>
    <col min="8" max="8" width="41.140625" customWidth="1"/>
    <col min="9" max="9" width="10.7109375" bestFit="1" customWidth="1"/>
  </cols>
  <sheetData>
    <row r="1" spans="1:9" ht="21" customHeight="1">
      <c r="A1" s="8"/>
      <c r="B1" s="77" t="s">
        <v>74</v>
      </c>
      <c r="C1" s="77"/>
      <c r="D1" s="77"/>
      <c r="E1" s="77"/>
      <c r="F1" s="77"/>
      <c r="G1" s="77"/>
      <c r="H1" s="14" t="s">
        <v>77</v>
      </c>
    </row>
    <row r="2" spans="1:9" ht="18" customHeight="1">
      <c r="A2" s="9"/>
      <c r="B2" s="11" t="s">
        <v>78</v>
      </c>
      <c r="C2" s="16">
        <v>2.5</v>
      </c>
      <c r="D2" s="15" t="s">
        <v>76</v>
      </c>
      <c r="E2" s="78">
        <f>ROUND(((SUM(E5:E69)-SUM(G5:G69))/SUM(E5:E69))*100,0)</f>
        <v>80</v>
      </c>
      <c r="F2" s="78"/>
      <c r="G2" s="51"/>
      <c r="H2" s="51"/>
    </row>
    <row r="3" spans="1:9" ht="18" customHeight="1">
      <c r="A3" s="9"/>
      <c r="B3" s="50" t="s">
        <v>143</v>
      </c>
      <c r="C3" s="16">
        <f>SUM(E5:E69)</f>
        <v>86</v>
      </c>
      <c r="D3" s="15" t="s">
        <v>144</v>
      </c>
      <c r="E3" s="51">
        <f>SUM(G5:G69)</f>
        <v>17.5</v>
      </c>
      <c r="F3" s="51"/>
      <c r="G3" s="51"/>
      <c r="H3" s="51"/>
    </row>
    <row r="4" spans="1:9" ht="15" customHeight="1">
      <c r="A4" s="10" t="s">
        <v>4</v>
      </c>
      <c r="B4" s="3" t="s">
        <v>0</v>
      </c>
      <c r="C4" s="3" t="s">
        <v>3</v>
      </c>
      <c r="D4" s="4" t="s">
        <v>1</v>
      </c>
      <c r="E4" s="6" t="s">
        <v>6</v>
      </c>
      <c r="F4" s="6" t="s">
        <v>2</v>
      </c>
      <c r="G4" s="6" t="s">
        <v>75</v>
      </c>
      <c r="H4" s="6" t="s">
        <v>117</v>
      </c>
      <c r="I4" s="12"/>
    </row>
    <row r="5" spans="1:9">
      <c r="A5" s="18">
        <v>1</v>
      </c>
      <c r="B5" s="19" t="s">
        <v>12</v>
      </c>
      <c r="C5" s="56" t="s">
        <v>13</v>
      </c>
      <c r="D5" s="20"/>
      <c r="E5" s="19">
        <v>5</v>
      </c>
      <c r="F5" s="21">
        <v>1</v>
      </c>
      <c r="G5" s="22">
        <f>E5*(100%-F5)</f>
        <v>0</v>
      </c>
      <c r="H5" s="22"/>
    </row>
    <row r="6" spans="1:9">
      <c r="A6" s="18">
        <v>2</v>
      </c>
      <c r="B6" s="19" t="s">
        <v>12</v>
      </c>
      <c r="C6" s="56" t="s">
        <v>14</v>
      </c>
      <c r="D6" s="20"/>
      <c r="E6" s="19">
        <v>0.25</v>
      </c>
      <c r="F6" s="21">
        <v>1</v>
      </c>
      <c r="G6" s="22">
        <f>E6*(100%-F6)</f>
        <v>0</v>
      </c>
      <c r="H6" s="22"/>
    </row>
    <row r="7" spans="1:9">
      <c r="A7" s="18">
        <v>3</v>
      </c>
      <c r="B7" s="19" t="s">
        <v>12</v>
      </c>
      <c r="C7" s="56" t="s">
        <v>15</v>
      </c>
      <c r="D7" s="20"/>
      <c r="E7" s="19">
        <v>0.25</v>
      </c>
      <c r="F7" s="21">
        <v>1</v>
      </c>
      <c r="G7" s="22">
        <f t="shared" ref="G7:G69" si="0">E7*(100%-F7)</f>
        <v>0</v>
      </c>
      <c r="H7" s="22"/>
    </row>
    <row r="8" spans="1:9">
      <c r="A8" s="18">
        <v>4</v>
      </c>
      <c r="B8" s="19" t="s">
        <v>12</v>
      </c>
      <c r="C8" s="56" t="s">
        <v>16</v>
      </c>
      <c r="D8" s="20"/>
      <c r="E8" s="19">
        <v>0.25</v>
      </c>
      <c r="F8" s="21">
        <v>1</v>
      </c>
      <c r="G8" s="22">
        <f t="shared" si="0"/>
        <v>0</v>
      </c>
      <c r="H8" s="22"/>
    </row>
    <row r="9" spans="1:9">
      <c r="A9" s="18">
        <v>5</v>
      </c>
      <c r="B9" s="19" t="s">
        <v>12</v>
      </c>
      <c r="C9" s="56" t="s">
        <v>17</v>
      </c>
      <c r="D9" s="20"/>
      <c r="E9" s="19">
        <v>0.25</v>
      </c>
      <c r="F9" s="21">
        <v>1</v>
      </c>
      <c r="G9" s="22">
        <f t="shared" si="0"/>
        <v>0</v>
      </c>
      <c r="H9" s="22"/>
    </row>
    <row r="10" spans="1:9">
      <c r="A10" s="18">
        <v>6</v>
      </c>
      <c r="B10" s="19" t="s">
        <v>12</v>
      </c>
      <c r="C10" s="56" t="s">
        <v>18</v>
      </c>
      <c r="D10" s="20"/>
      <c r="E10" s="19">
        <v>1</v>
      </c>
      <c r="F10" s="21">
        <v>1</v>
      </c>
      <c r="G10" s="22">
        <f t="shared" si="0"/>
        <v>0</v>
      </c>
      <c r="H10" s="22"/>
    </row>
    <row r="11" spans="1:9">
      <c r="A11" s="18">
        <v>7</v>
      </c>
      <c r="B11" s="19" t="s">
        <v>12</v>
      </c>
      <c r="C11" s="56" t="s">
        <v>54</v>
      </c>
      <c r="D11" s="20" t="s">
        <v>55</v>
      </c>
      <c r="E11" s="19">
        <v>0.25</v>
      </c>
      <c r="F11" s="21">
        <v>1</v>
      </c>
      <c r="G11" s="22">
        <f t="shared" si="0"/>
        <v>0</v>
      </c>
      <c r="H11" s="22"/>
    </row>
    <row r="12" spans="1:9">
      <c r="A12" s="18">
        <v>8</v>
      </c>
      <c r="B12" s="19" t="s">
        <v>12</v>
      </c>
      <c r="C12" s="56" t="s">
        <v>56</v>
      </c>
      <c r="D12" s="20"/>
      <c r="E12" s="19">
        <v>0.25</v>
      </c>
      <c r="F12" s="21">
        <v>1</v>
      </c>
      <c r="G12" s="22">
        <f t="shared" si="0"/>
        <v>0</v>
      </c>
      <c r="H12" s="22"/>
    </row>
    <row r="13" spans="1:9">
      <c r="A13" s="18">
        <v>9</v>
      </c>
      <c r="B13" s="19" t="s">
        <v>12</v>
      </c>
      <c r="C13" s="56" t="s">
        <v>19</v>
      </c>
      <c r="D13" s="20"/>
      <c r="E13" s="19">
        <v>1</v>
      </c>
      <c r="F13" s="21">
        <v>1</v>
      </c>
      <c r="G13" s="22">
        <f t="shared" si="0"/>
        <v>0</v>
      </c>
      <c r="H13" s="22"/>
    </row>
    <row r="14" spans="1:9">
      <c r="A14" s="18">
        <v>10</v>
      </c>
      <c r="B14" s="19" t="s">
        <v>12</v>
      </c>
      <c r="C14" s="56" t="s">
        <v>20</v>
      </c>
      <c r="D14" s="19"/>
      <c r="E14" s="19">
        <v>1</v>
      </c>
      <c r="F14" s="21">
        <v>1</v>
      </c>
      <c r="G14" s="22">
        <f t="shared" si="0"/>
        <v>0</v>
      </c>
      <c r="H14" s="22"/>
    </row>
    <row r="15" spans="1:9">
      <c r="A15" s="18">
        <v>11</v>
      </c>
      <c r="B15" s="19" t="s">
        <v>12</v>
      </c>
      <c r="C15" s="56" t="s">
        <v>21</v>
      </c>
      <c r="D15" s="19"/>
      <c r="E15" s="19">
        <v>1</v>
      </c>
      <c r="F15" s="21">
        <v>1</v>
      </c>
      <c r="G15" s="22">
        <f t="shared" si="0"/>
        <v>0</v>
      </c>
      <c r="H15" s="22"/>
    </row>
    <row r="16" spans="1:9">
      <c r="A16" s="18">
        <v>12</v>
      </c>
      <c r="B16" s="19" t="s">
        <v>12</v>
      </c>
      <c r="C16" s="56" t="s">
        <v>22</v>
      </c>
      <c r="D16" s="19"/>
      <c r="E16" s="19">
        <v>0.25</v>
      </c>
      <c r="F16" s="21">
        <v>1</v>
      </c>
      <c r="G16" s="22">
        <f t="shared" si="0"/>
        <v>0</v>
      </c>
      <c r="H16" s="22"/>
    </row>
    <row r="17" spans="1:8">
      <c r="A17" s="18">
        <v>13</v>
      </c>
      <c r="B17" s="19" t="s">
        <v>12</v>
      </c>
      <c r="C17" s="56" t="s">
        <v>23</v>
      </c>
      <c r="D17" s="19"/>
      <c r="E17" s="19">
        <v>0.25</v>
      </c>
      <c r="F17" s="21">
        <v>1</v>
      </c>
      <c r="G17" s="22">
        <f t="shared" si="0"/>
        <v>0</v>
      </c>
      <c r="H17" s="22"/>
    </row>
    <row r="18" spans="1:8">
      <c r="A18" s="18">
        <v>14</v>
      </c>
      <c r="B18" s="19" t="s">
        <v>12</v>
      </c>
      <c r="C18" s="56" t="s">
        <v>24</v>
      </c>
      <c r="D18" s="19"/>
      <c r="E18" s="19">
        <v>0.25</v>
      </c>
      <c r="F18" s="21">
        <v>1</v>
      </c>
      <c r="G18" s="22">
        <f t="shared" si="0"/>
        <v>0</v>
      </c>
      <c r="H18" s="22"/>
    </row>
    <row r="19" spans="1:8">
      <c r="A19" s="18">
        <v>17</v>
      </c>
      <c r="B19" s="19" t="s">
        <v>12</v>
      </c>
      <c r="C19" s="56" t="s">
        <v>27</v>
      </c>
      <c r="D19" s="19"/>
      <c r="E19" s="19">
        <v>1</v>
      </c>
      <c r="F19" s="21">
        <v>1</v>
      </c>
      <c r="G19" s="22">
        <f t="shared" si="0"/>
        <v>0</v>
      </c>
      <c r="H19" s="22"/>
    </row>
    <row r="20" spans="1:8">
      <c r="A20" s="18">
        <v>15</v>
      </c>
      <c r="B20" s="19" t="s">
        <v>67</v>
      </c>
      <c r="C20" s="56" t="s">
        <v>25</v>
      </c>
      <c r="D20" s="19"/>
      <c r="E20" s="19">
        <v>0.25</v>
      </c>
      <c r="F20" s="21">
        <v>1</v>
      </c>
      <c r="G20" s="22">
        <f t="shared" si="0"/>
        <v>0</v>
      </c>
      <c r="H20" s="22"/>
    </row>
    <row r="21" spans="1:8">
      <c r="A21" s="18">
        <v>16</v>
      </c>
      <c r="B21" s="19" t="s">
        <v>67</v>
      </c>
      <c r="C21" s="56" t="s">
        <v>26</v>
      </c>
      <c r="D21" s="19"/>
      <c r="E21" s="19">
        <v>0.25</v>
      </c>
      <c r="F21" s="21">
        <v>1</v>
      </c>
      <c r="G21" s="22">
        <f t="shared" si="0"/>
        <v>0</v>
      </c>
      <c r="H21" s="22"/>
    </row>
    <row r="22" spans="1:8">
      <c r="A22" s="18">
        <v>18</v>
      </c>
      <c r="B22" s="19" t="s">
        <v>67</v>
      </c>
      <c r="C22" s="56" t="s">
        <v>57</v>
      </c>
      <c r="D22" s="19"/>
      <c r="E22" s="19">
        <v>0.25</v>
      </c>
      <c r="F22" s="21">
        <v>1</v>
      </c>
      <c r="G22" s="22">
        <f t="shared" si="0"/>
        <v>0</v>
      </c>
      <c r="H22" s="22"/>
    </row>
    <row r="23" spans="1:8">
      <c r="A23" s="18">
        <v>19</v>
      </c>
      <c r="B23" s="19" t="s">
        <v>67</v>
      </c>
      <c r="C23" s="56" t="s">
        <v>58</v>
      </c>
      <c r="D23" s="19"/>
      <c r="E23" s="19">
        <v>0.25</v>
      </c>
      <c r="F23" s="21">
        <v>1</v>
      </c>
      <c r="G23" s="22">
        <f t="shared" si="0"/>
        <v>0</v>
      </c>
      <c r="H23" s="22"/>
    </row>
    <row r="24" spans="1:8">
      <c r="A24" s="18">
        <v>20</v>
      </c>
      <c r="B24" s="19" t="s">
        <v>67</v>
      </c>
      <c r="C24" s="56" t="s">
        <v>141</v>
      </c>
      <c r="D24" s="19"/>
      <c r="E24" s="19">
        <v>3</v>
      </c>
      <c r="F24" s="21">
        <v>1</v>
      </c>
      <c r="G24" s="22">
        <f t="shared" si="0"/>
        <v>0</v>
      </c>
      <c r="H24" s="22"/>
    </row>
    <row r="25" spans="1:8">
      <c r="A25" s="18">
        <v>21</v>
      </c>
      <c r="B25" s="19" t="s">
        <v>67</v>
      </c>
      <c r="C25" s="56" t="s">
        <v>28</v>
      </c>
      <c r="D25" s="19"/>
      <c r="E25" s="19">
        <v>0.25</v>
      </c>
      <c r="F25" s="21">
        <v>1</v>
      </c>
      <c r="G25" s="22">
        <f t="shared" si="0"/>
        <v>0</v>
      </c>
      <c r="H25" s="22"/>
    </row>
    <row r="26" spans="1:8">
      <c r="A26" s="18">
        <v>22</v>
      </c>
      <c r="B26" s="19" t="s">
        <v>67</v>
      </c>
      <c r="C26" s="56" t="s">
        <v>29</v>
      </c>
      <c r="D26" s="20"/>
      <c r="E26" s="19">
        <v>0.25</v>
      </c>
      <c r="F26" s="21">
        <v>1</v>
      </c>
      <c r="G26" s="22">
        <f t="shared" si="0"/>
        <v>0</v>
      </c>
      <c r="H26" s="22"/>
    </row>
    <row r="27" spans="1:8">
      <c r="A27" s="18">
        <v>23</v>
      </c>
      <c r="B27" s="19" t="s">
        <v>67</v>
      </c>
      <c r="C27" s="56" t="s">
        <v>30</v>
      </c>
      <c r="D27" s="20"/>
      <c r="E27" s="19">
        <v>2</v>
      </c>
      <c r="F27" s="21">
        <v>1</v>
      </c>
      <c r="G27" s="22">
        <f t="shared" si="0"/>
        <v>0</v>
      </c>
      <c r="H27" s="22"/>
    </row>
    <row r="28" spans="1:8">
      <c r="A28" s="18">
        <v>24</v>
      </c>
      <c r="B28" s="19" t="s">
        <v>68</v>
      </c>
      <c r="C28" s="56" t="s">
        <v>63</v>
      </c>
      <c r="D28" s="19"/>
      <c r="E28" s="19">
        <v>0.5</v>
      </c>
      <c r="F28" s="21">
        <v>1</v>
      </c>
      <c r="G28" s="22">
        <f t="shared" si="0"/>
        <v>0</v>
      </c>
      <c r="H28" s="22"/>
    </row>
    <row r="29" spans="1:8">
      <c r="A29" s="18">
        <v>25</v>
      </c>
      <c r="B29" s="19" t="s">
        <v>68</v>
      </c>
      <c r="C29" s="56" t="s">
        <v>31</v>
      </c>
      <c r="D29" s="19"/>
      <c r="E29" s="19">
        <v>0.5</v>
      </c>
      <c r="F29" s="21">
        <v>1</v>
      </c>
      <c r="G29" s="22">
        <f t="shared" si="0"/>
        <v>0</v>
      </c>
      <c r="H29" s="22"/>
    </row>
    <row r="30" spans="1:8">
      <c r="A30" s="18">
        <v>26</v>
      </c>
      <c r="B30" s="19" t="s">
        <v>68</v>
      </c>
      <c r="C30" s="56" t="s">
        <v>32</v>
      </c>
      <c r="D30" s="19"/>
      <c r="E30" s="19">
        <v>0.25</v>
      </c>
      <c r="F30" s="21">
        <v>1</v>
      </c>
      <c r="G30" s="22">
        <f t="shared" si="0"/>
        <v>0</v>
      </c>
      <c r="H30" s="22"/>
    </row>
    <row r="31" spans="1:8">
      <c r="A31" s="18">
        <v>27</v>
      </c>
      <c r="B31" s="19" t="s">
        <v>68</v>
      </c>
      <c r="C31" s="56" t="s">
        <v>33</v>
      </c>
      <c r="D31" s="19"/>
      <c r="E31" s="19">
        <v>0.25</v>
      </c>
      <c r="F31" s="21">
        <v>1</v>
      </c>
      <c r="G31" s="22">
        <f t="shared" si="0"/>
        <v>0</v>
      </c>
      <c r="H31" s="22"/>
    </row>
    <row r="32" spans="1:8">
      <c r="A32" s="18">
        <v>28</v>
      </c>
      <c r="B32" s="19" t="s">
        <v>69</v>
      </c>
      <c r="C32" s="56" t="s">
        <v>34</v>
      </c>
      <c r="D32" s="20"/>
      <c r="E32" s="19">
        <v>0.25</v>
      </c>
      <c r="F32" s="21">
        <v>1</v>
      </c>
      <c r="G32" s="22">
        <f t="shared" si="0"/>
        <v>0</v>
      </c>
      <c r="H32" s="22"/>
    </row>
    <row r="33" spans="1:8">
      <c r="A33" s="18">
        <v>29</v>
      </c>
      <c r="B33" s="19" t="s">
        <v>67</v>
      </c>
      <c r="C33" s="56" t="s">
        <v>35</v>
      </c>
      <c r="D33" s="19"/>
      <c r="E33" s="19">
        <v>1</v>
      </c>
      <c r="F33" s="21">
        <v>1</v>
      </c>
      <c r="G33" s="22">
        <f t="shared" si="0"/>
        <v>0</v>
      </c>
      <c r="H33" s="22"/>
    </row>
    <row r="34" spans="1:8">
      <c r="A34" s="18">
        <v>30</v>
      </c>
      <c r="B34" s="19" t="s">
        <v>68</v>
      </c>
      <c r="C34" s="56" t="s">
        <v>36</v>
      </c>
      <c r="D34" s="19"/>
      <c r="E34" s="19">
        <v>0.25</v>
      </c>
      <c r="F34" s="21">
        <v>1</v>
      </c>
      <c r="G34" s="22">
        <f t="shared" si="0"/>
        <v>0</v>
      </c>
      <c r="H34" s="22"/>
    </row>
    <row r="35" spans="1:8">
      <c r="A35" s="18">
        <v>31</v>
      </c>
      <c r="B35" s="19" t="s">
        <v>68</v>
      </c>
      <c r="C35" s="56" t="s">
        <v>37</v>
      </c>
      <c r="D35" s="19"/>
      <c r="E35" s="19">
        <v>2</v>
      </c>
      <c r="F35" s="21">
        <v>1</v>
      </c>
      <c r="G35" s="22">
        <f t="shared" si="0"/>
        <v>0</v>
      </c>
      <c r="H35" s="22"/>
    </row>
    <row r="36" spans="1:8">
      <c r="A36" s="18">
        <v>32</v>
      </c>
      <c r="B36" s="19" t="s">
        <v>68</v>
      </c>
      <c r="C36" s="56" t="s">
        <v>38</v>
      </c>
      <c r="D36" s="20"/>
      <c r="E36" s="19">
        <v>0.5</v>
      </c>
      <c r="F36" s="21">
        <v>1</v>
      </c>
      <c r="G36" s="22">
        <f t="shared" si="0"/>
        <v>0</v>
      </c>
      <c r="H36" s="22"/>
    </row>
    <row r="37" spans="1:8">
      <c r="A37" s="18">
        <v>33</v>
      </c>
      <c r="B37" s="19" t="s">
        <v>68</v>
      </c>
      <c r="C37" s="56" t="s">
        <v>39</v>
      </c>
      <c r="D37" s="19"/>
      <c r="E37" s="19">
        <v>1</v>
      </c>
      <c r="F37" s="21">
        <v>1</v>
      </c>
      <c r="G37" s="22">
        <f t="shared" si="0"/>
        <v>0</v>
      </c>
      <c r="H37" s="22"/>
    </row>
    <row r="38" spans="1:8">
      <c r="A38" s="18">
        <v>34</v>
      </c>
      <c r="B38" s="19" t="s">
        <v>8</v>
      </c>
      <c r="C38" s="56" t="s">
        <v>40</v>
      </c>
      <c r="D38" s="19"/>
      <c r="E38" s="19">
        <v>2</v>
      </c>
      <c r="F38" s="21">
        <v>1</v>
      </c>
      <c r="G38" s="22">
        <f t="shared" si="0"/>
        <v>0</v>
      </c>
      <c r="H38" s="22"/>
    </row>
    <row r="39" spans="1:8">
      <c r="A39" s="18">
        <v>35</v>
      </c>
      <c r="B39" s="19" t="s">
        <v>70</v>
      </c>
      <c r="C39" s="56" t="s">
        <v>41</v>
      </c>
      <c r="D39" s="19"/>
      <c r="E39" s="19">
        <v>0.5</v>
      </c>
      <c r="F39" s="21">
        <v>1</v>
      </c>
      <c r="G39" s="22">
        <f t="shared" si="0"/>
        <v>0</v>
      </c>
      <c r="H39" s="22"/>
    </row>
    <row r="40" spans="1:8">
      <c r="A40" s="18">
        <v>36</v>
      </c>
      <c r="B40" s="19" t="s">
        <v>68</v>
      </c>
      <c r="C40" s="56" t="s">
        <v>49</v>
      </c>
      <c r="D40" s="20"/>
      <c r="E40" s="19">
        <v>0.25</v>
      </c>
      <c r="F40" s="21">
        <v>1</v>
      </c>
      <c r="G40" s="22">
        <f t="shared" si="0"/>
        <v>0</v>
      </c>
      <c r="H40" s="22"/>
    </row>
    <row r="41" spans="1:8">
      <c r="A41" s="18">
        <v>37</v>
      </c>
      <c r="B41" s="19" t="s">
        <v>68</v>
      </c>
      <c r="C41" s="56" t="s">
        <v>42</v>
      </c>
      <c r="D41" s="19"/>
      <c r="E41" s="19">
        <v>0.25</v>
      </c>
      <c r="F41" s="21">
        <v>1</v>
      </c>
      <c r="G41" s="22">
        <f t="shared" si="0"/>
        <v>0</v>
      </c>
      <c r="H41" s="22"/>
    </row>
    <row r="42" spans="1:8">
      <c r="A42" s="18">
        <v>38</v>
      </c>
      <c r="B42" s="19" t="s">
        <v>68</v>
      </c>
      <c r="C42" s="56" t="s">
        <v>43</v>
      </c>
      <c r="D42" s="19"/>
      <c r="E42" s="19">
        <v>0.25</v>
      </c>
      <c r="F42" s="21">
        <v>1</v>
      </c>
      <c r="G42" s="22">
        <f t="shared" si="0"/>
        <v>0</v>
      </c>
      <c r="H42" s="22"/>
    </row>
    <row r="43" spans="1:8">
      <c r="A43" s="18">
        <v>39</v>
      </c>
      <c r="B43" s="19" t="s">
        <v>71</v>
      </c>
      <c r="C43" s="56" t="s">
        <v>44</v>
      </c>
      <c r="D43" s="19"/>
      <c r="E43" s="19">
        <v>0.25</v>
      </c>
      <c r="F43" s="21">
        <v>1</v>
      </c>
      <c r="G43" s="22">
        <f t="shared" si="0"/>
        <v>0</v>
      </c>
      <c r="H43" s="22"/>
    </row>
    <row r="44" spans="1:8">
      <c r="A44" s="18">
        <v>40</v>
      </c>
      <c r="B44" s="19" t="s">
        <v>71</v>
      </c>
      <c r="C44" s="56" t="s">
        <v>45</v>
      </c>
      <c r="D44" s="20"/>
      <c r="E44" s="19">
        <v>0.25</v>
      </c>
      <c r="F44" s="21">
        <v>1</v>
      </c>
      <c r="G44" s="22">
        <f t="shared" si="0"/>
        <v>0</v>
      </c>
      <c r="H44" s="22"/>
    </row>
    <row r="45" spans="1:8">
      <c r="A45" s="18">
        <v>41</v>
      </c>
      <c r="B45" s="19" t="s">
        <v>70</v>
      </c>
      <c r="C45" s="56" t="s">
        <v>139</v>
      </c>
      <c r="D45" s="19"/>
      <c r="E45" s="19">
        <v>0.5</v>
      </c>
      <c r="F45" s="21">
        <v>1</v>
      </c>
      <c r="G45" s="22">
        <f t="shared" si="0"/>
        <v>0</v>
      </c>
      <c r="H45" s="22"/>
    </row>
    <row r="46" spans="1:8">
      <c r="A46" s="18">
        <v>42</v>
      </c>
      <c r="B46" s="19" t="s">
        <v>70</v>
      </c>
      <c r="C46" s="56" t="s">
        <v>140</v>
      </c>
      <c r="D46" s="19"/>
      <c r="E46" s="19">
        <v>0.5</v>
      </c>
      <c r="F46" s="21">
        <v>1</v>
      </c>
      <c r="G46" s="22">
        <f t="shared" si="0"/>
        <v>0</v>
      </c>
      <c r="H46" s="22"/>
    </row>
    <row r="47" spans="1:8">
      <c r="A47" s="18">
        <v>43</v>
      </c>
      <c r="B47" s="19" t="s">
        <v>69</v>
      </c>
      <c r="C47" s="56" t="s">
        <v>46</v>
      </c>
      <c r="D47" s="19"/>
      <c r="E47" s="19">
        <v>1</v>
      </c>
      <c r="F47" s="21">
        <v>1</v>
      </c>
      <c r="G47" s="22">
        <f t="shared" si="0"/>
        <v>0</v>
      </c>
      <c r="H47" s="22"/>
    </row>
    <row r="48" spans="1:8">
      <c r="A48" s="18">
        <v>44</v>
      </c>
      <c r="B48" s="19" t="s">
        <v>69</v>
      </c>
      <c r="C48" s="56" t="s">
        <v>47</v>
      </c>
      <c r="D48" s="20"/>
      <c r="E48" s="19">
        <v>1</v>
      </c>
      <c r="F48" s="21">
        <v>1</v>
      </c>
      <c r="G48" s="22">
        <f t="shared" si="0"/>
        <v>0</v>
      </c>
      <c r="H48" s="22"/>
    </row>
    <row r="49" spans="1:8">
      <c r="A49" s="18">
        <v>45</v>
      </c>
      <c r="B49" s="19" t="s">
        <v>68</v>
      </c>
      <c r="C49" s="56" t="s">
        <v>48</v>
      </c>
      <c r="D49" s="19"/>
      <c r="E49" s="19">
        <v>1</v>
      </c>
      <c r="F49" s="21">
        <v>1</v>
      </c>
      <c r="G49" s="22">
        <f t="shared" si="0"/>
        <v>0</v>
      </c>
      <c r="H49" s="22"/>
    </row>
    <row r="50" spans="1:8">
      <c r="A50" s="18">
        <v>49</v>
      </c>
      <c r="B50" s="19" t="s">
        <v>72</v>
      </c>
      <c r="C50" s="56" t="s">
        <v>50</v>
      </c>
      <c r="D50" s="20"/>
      <c r="E50" s="19">
        <v>0.25</v>
      </c>
      <c r="F50" s="21">
        <v>1</v>
      </c>
      <c r="G50" s="22">
        <f t="shared" si="0"/>
        <v>0</v>
      </c>
      <c r="H50" s="22"/>
    </row>
    <row r="51" spans="1:8">
      <c r="A51" s="18">
        <v>50</v>
      </c>
      <c r="B51" s="19" t="s">
        <v>72</v>
      </c>
      <c r="C51" s="56" t="s">
        <v>51</v>
      </c>
      <c r="D51" s="20"/>
      <c r="E51" s="19">
        <v>0.25</v>
      </c>
      <c r="F51" s="21">
        <v>1</v>
      </c>
      <c r="G51" s="22">
        <f t="shared" si="0"/>
        <v>0</v>
      </c>
      <c r="H51" s="22"/>
    </row>
    <row r="52" spans="1:8">
      <c r="A52" s="18">
        <v>51</v>
      </c>
      <c r="B52" s="19" t="s">
        <v>73</v>
      </c>
      <c r="C52" s="56" t="s">
        <v>52</v>
      </c>
      <c r="D52" s="20"/>
      <c r="E52" s="19">
        <v>0.25</v>
      </c>
      <c r="F52" s="21">
        <v>1</v>
      </c>
      <c r="G52" s="22">
        <f t="shared" si="0"/>
        <v>0</v>
      </c>
      <c r="H52" s="22"/>
    </row>
    <row r="53" spans="1:8">
      <c r="A53" s="18">
        <v>52</v>
      </c>
      <c r="B53" s="19" t="s">
        <v>68</v>
      </c>
      <c r="C53" s="56" t="s">
        <v>53</v>
      </c>
      <c r="D53" s="20"/>
      <c r="E53" s="19">
        <v>0.25</v>
      </c>
      <c r="F53" s="21">
        <v>1</v>
      </c>
      <c r="G53" s="22">
        <f t="shared" si="0"/>
        <v>0</v>
      </c>
      <c r="H53" s="22"/>
    </row>
    <row r="54" spans="1:8">
      <c r="A54" s="18">
        <v>53</v>
      </c>
      <c r="B54" s="19" t="s">
        <v>72</v>
      </c>
      <c r="C54" s="56" t="s">
        <v>59</v>
      </c>
      <c r="D54" s="20"/>
      <c r="E54" s="19">
        <v>0.25</v>
      </c>
      <c r="F54" s="21">
        <v>1</v>
      </c>
      <c r="G54" s="22">
        <f t="shared" si="0"/>
        <v>0</v>
      </c>
      <c r="H54" s="22"/>
    </row>
    <row r="55" spans="1:8">
      <c r="A55" s="18">
        <v>54</v>
      </c>
      <c r="B55" s="19" t="s">
        <v>72</v>
      </c>
      <c r="C55" s="56" t="s">
        <v>60</v>
      </c>
      <c r="D55" s="20"/>
      <c r="E55" s="19">
        <v>0.25</v>
      </c>
      <c r="F55" s="21">
        <v>1</v>
      </c>
      <c r="G55" s="22">
        <f t="shared" si="0"/>
        <v>0</v>
      </c>
      <c r="H55" s="22"/>
    </row>
    <row r="56" spans="1:8">
      <c r="A56" s="18">
        <v>55</v>
      </c>
      <c r="B56" s="19" t="s">
        <v>73</v>
      </c>
      <c r="C56" s="56" t="s">
        <v>61</v>
      </c>
      <c r="D56" s="20"/>
      <c r="E56" s="19">
        <v>0.25</v>
      </c>
      <c r="F56" s="21">
        <v>1</v>
      </c>
      <c r="G56" s="22">
        <f t="shared" si="0"/>
        <v>0</v>
      </c>
      <c r="H56" s="22"/>
    </row>
    <row r="57" spans="1:8">
      <c r="A57" s="18">
        <v>56</v>
      </c>
      <c r="B57" s="19" t="s">
        <v>73</v>
      </c>
      <c r="C57" s="56" t="s">
        <v>64</v>
      </c>
      <c r="D57" s="20"/>
      <c r="E57" s="19">
        <v>0.25</v>
      </c>
      <c r="F57" s="21">
        <v>1</v>
      </c>
      <c r="G57" s="22">
        <f t="shared" si="0"/>
        <v>0</v>
      </c>
      <c r="H57" s="22"/>
    </row>
    <row r="58" spans="1:8">
      <c r="A58" s="18">
        <v>57</v>
      </c>
      <c r="B58" s="19" t="s">
        <v>70</v>
      </c>
      <c r="C58" s="56" t="s">
        <v>65</v>
      </c>
      <c r="D58" s="20"/>
      <c r="E58" s="19">
        <v>0.25</v>
      </c>
      <c r="F58" s="21">
        <v>1</v>
      </c>
      <c r="G58" s="22">
        <f t="shared" si="0"/>
        <v>0</v>
      </c>
      <c r="H58" s="22"/>
    </row>
    <row r="59" spans="1:8">
      <c r="A59" s="18">
        <v>58</v>
      </c>
      <c r="B59" s="19" t="s">
        <v>70</v>
      </c>
      <c r="C59" s="56" t="s">
        <v>66</v>
      </c>
      <c r="D59" s="20"/>
      <c r="E59" s="19">
        <v>0.25</v>
      </c>
      <c r="F59" s="21">
        <v>1</v>
      </c>
      <c r="G59" s="22">
        <f t="shared" si="0"/>
        <v>0</v>
      </c>
      <c r="H59" s="22"/>
    </row>
    <row r="60" spans="1:8">
      <c r="A60" s="18">
        <v>59</v>
      </c>
      <c r="B60" s="19" t="s">
        <v>70</v>
      </c>
      <c r="C60" s="56" t="s">
        <v>62</v>
      </c>
      <c r="D60" s="20"/>
      <c r="E60" s="19">
        <v>1</v>
      </c>
      <c r="F60" s="21">
        <v>1</v>
      </c>
      <c r="G60" s="22">
        <f t="shared" si="0"/>
        <v>0</v>
      </c>
      <c r="H60" s="22"/>
    </row>
    <row r="61" spans="1:8">
      <c r="A61" s="18">
        <v>60</v>
      </c>
      <c r="B61" s="19" t="s">
        <v>67</v>
      </c>
      <c r="C61" s="56" t="s">
        <v>137</v>
      </c>
      <c r="D61" s="20"/>
      <c r="E61" s="19">
        <v>1</v>
      </c>
      <c r="F61" s="21">
        <v>1</v>
      </c>
      <c r="G61" s="22">
        <f t="shared" si="0"/>
        <v>0</v>
      </c>
      <c r="H61" s="22"/>
    </row>
    <row r="62" spans="1:8">
      <c r="A62" s="18">
        <v>60</v>
      </c>
      <c r="B62" s="19" t="s">
        <v>67</v>
      </c>
      <c r="C62" s="56" t="s">
        <v>186</v>
      </c>
      <c r="D62" s="20"/>
      <c r="E62" s="19">
        <v>1.5</v>
      </c>
      <c r="F62" s="21">
        <v>0.5</v>
      </c>
      <c r="G62" s="22">
        <f t="shared" ref="G62" si="1">E62*(100%-F62)</f>
        <v>0.75</v>
      </c>
      <c r="H62" s="22"/>
    </row>
    <row r="63" spans="1:8">
      <c r="A63" s="18">
        <v>60</v>
      </c>
      <c r="B63" s="19" t="s">
        <v>67</v>
      </c>
      <c r="C63" s="56" t="s">
        <v>185</v>
      </c>
      <c r="D63" s="20"/>
      <c r="E63" s="19">
        <v>1.5</v>
      </c>
      <c r="F63" s="21">
        <v>0.5</v>
      </c>
      <c r="G63" s="22">
        <f t="shared" ref="G63" si="2">E63*(100%-F63)</f>
        <v>0.75</v>
      </c>
      <c r="H63" s="22"/>
    </row>
    <row r="64" spans="1:8">
      <c r="A64" s="18">
        <v>60</v>
      </c>
      <c r="B64" s="19" t="s">
        <v>181</v>
      </c>
      <c r="C64" s="56" t="s">
        <v>182</v>
      </c>
      <c r="D64" s="20"/>
      <c r="E64" s="19">
        <v>0.5</v>
      </c>
      <c r="F64" s="21">
        <v>1</v>
      </c>
      <c r="G64" s="22">
        <f t="shared" ref="G64" si="3">E64*(100%-F64)</f>
        <v>0</v>
      </c>
      <c r="H64" s="22"/>
    </row>
    <row r="65" spans="1:8">
      <c r="A65" s="18">
        <v>60</v>
      </c>
      <c r="B65" s="19" t="s">
        <v>181</v>
      </c>
      <c r="C65" s="56" t="s">
        <v>183</v>
      </c>
      <c r="D65" s="20"/>
      <c r="E65" s="19">
        <v>0.5</v>
      </c>
      <c r="F65" s="21">
        <v>1</v>
      </c>
      <c r="G65" s="22">
        <f t="shared" ref="G65" si="4">E65*(100%-F65)</f>
        <v>0</v>
      </c>
      <c r="H65" s="22"/>
    </row>
    <row r="66" spans="1:8">
      <c r="A66" s="18">
        <v>60</v>
      </c>
      <c r="B66" s="19" t="s">
        <v>181</v>
      </c>
      <c r="C66" s="56" t="s">
        <v>184</v>
      </c>
      <c r="D66" s="20"/>
      <c r="E66" s="19">
        <v>0.5</v>
      </c>
      <c r="F66" s="21">
        <v>1</v>
      </c>
      <c r="G66" s="22">
        <f t="shared" ref="G66:G68" si="5">E66*(100%-F66)</f>
        <v>0</v>
      </c>
      <c r="H66" s="22"/>
    </row>
    <row r="67" spans="1:8">
      <c r="A67" s="18"/>
      <c r="B67" s="19" t="s">
        <v>11</v>
      </c>
      <c r="C67" s="19"/>
      <c r="D67" s="20"/>
      <c r="E67" s="19">
        <v>9</v>
      </c>
      <c r="F67" s="21">
        <v>1</v>
      </c>
      <c r="G67" s="22">
        <f t="shared" si="5"/>
        <v>0</v>
      </c>
      <c r="H67" s="22"/>
    </row>
    <row r="68" spans="1:8">
      <c r="A68" s="18"/>
      <c r="B68" s="19" t="s">
        <v>330</v>
      </c>
      <c r="C68" s="19" t="s">
        <v>332</v>
      </c>
      <c r="D68" s="20" t="s">
        <v>333</v>
      </c>
      <c r="E68" s="19">
        <v>15</v>
      </c>
      <c r="F68" s="21">
        <v>1</v>
      </c>
      <c r="G68" s="22">
        <f t="shared" si="5"/>
        <v>0</v>
      </c>
      <c r="H68" s="22"/>
    </row>
    <row r="69" spans="1:8">
      <c r="A69" s="18"/>
      <c r="B69" s="19" t="s">
        <v>331</v>
      </c>
      <c r="C69" s="19"/>
      <c r="D69" s="20"/>
      <c r="E69" s="19">
        <v>20</v>
      </c>
      <c r="F69" s="21">
        <v>0.2</v>
      </c>
      <c r="G69" s="22">
        <f t="shared" si="0"/>
        <v>16</v>
      </c>
      <c r="H69" s="22"/>
    </row>
    <row r="70" spans="1:8" ht="21">
      <c r="A70" s="76" t="s">
        <v>79</v>
      </c>
      <c r="B70" s="76"/>
      <c r="C70" s="76"/>
      <c r="D70" s="76"/>
      <c r="E70" s="76"/>
      <c r="F70" s="76"/>
      <c r="G70" s="76"/>
      <c r="H70" s="22"/>
    </row>
    <row r="71" spans="1:8">
      <c r="A71" s="5"/>
      <c r="B71" s="2"/>
      <c r="C71" s="2"/>
      <c r="D71" s="1"/>
      <c r="E71" s="2"/>
      <c r="F71" s="7"/>
      <c r="G71" s="7"/>
    </row>
  </sheetData>
  <mergeCells count="3">
    <mergeCell ref="A70:G70"/>
    <mergeCell ref="B1:G1"/>
    <mergeCell ref="E2:F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workbookViewId="0">
      <pane ySplit="4" topLeftCell="A14" activePane="bottomLeft" state="frozen"/>
      <selection pane="bottomLeft" activeCell="C25" sqref="C25:D25"/>
    </sheetView>
  </sheetViews>
  <sheetFormatPr defaultRowHeight="15"/>
  <cols>
    <col min="1" max="1" width="3" bestFit="1" customWidth="1"/>
    <col min="2" max="2" width="30.28515625" customWidth="1"/>
    <col min="3" max="3" width="30.5703125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80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11" t="s">
        <v>78</v>
      </c>
      <c r="C2" s="16">
        <v>2.5</v>
      </c>
      <c r="D2" s="15" t="s">
        <v>76</v>
      </c>
      <c r="E2" s="78">
        <f>ROUND(((SUM(E5:E26)-SUM(G5:G26))/SUM(E5:E26))*100,0)</f>
        <v>60</v>
      </c>
      <c r="F2" s="78"/>
      <c r="G2" s="79"/>
      <c r="H2" s="80"/>
    </row>
    <row r="3" spans="1:9" ht="21">
      <c r="A3" s="9"/>
      <c r="B3" s="50" t="s">
        <v>145</v>
      </c>
      <c r="C3" s="16">
        <f>SUM(E5:E26)</f>
        <v>93</v>
      </c>
      <c r="D3" s="15" t="s">
        <v>144</v>
      </c>
      <c r="E3" s="78">
        <f>SUM(G5:G26)</f>
        <v>37.5</v>
      </c>
      <c r="F3" s="78"/>
      <c r="G3" s="52"/>
      <c r="H3" s="52"/>
    </row>
    <row r="4" spans="1:9">
      <c r="A4" s="10" t="s">
        <v>4</v>
      </c>
      <c r="B4" s="3" t="s">
        <v>0</v>
      </c>
      <c r="C4" s="3" t="s">
        <v>3</v>
      </c>
      <c r="D4" s="4" t="s">
        <v>1</v>
      </c>
      <c r="E4" s="6" t="s">
        <v>6</v>
      </c>
      <c r="F4" s="6" t="s">
        <v>2</v>
      </c>
      <c r="G4" s="17" t="s">
        <v>75</v>
      </c>
      <c r="H4" s="17" t="s">
        <v>117</v>
      </c>
      <c r="I4" s="12"/>
    </row>
    <row r="5" spans="1:9">
      <c r="A5" s="18">
        <v>1</v>
      </c>
      <c r="B5" s="19" t="s">
        <v>81</v>
      </c>
      <c r="C5" s="19" t="s">
        <v>82</v>
      </c>
      <c r="D5" s="20" t="s">
        <v>171</v>
      </c>
      <c r="E5" s="19">
        <v>5</v>
      </c>
      <c r="F5" s="21">
        <v>1</v>
      </c>
      <c r="G5" s="19">
        <f>E5*(100%-F5)</f>
        <v>0</v>
      </c>
      <c r="H5" s="22"/>
    </row>
    <row r="6" spans="1:9" ht="30">
      <c r="A6" s="18"/>
      <c r="B6" s="19" t="s">
        <v>81</v>
      </c>
      <c r="C6" s="19" t="s">
        <v>89</v>
      </c>
      <c r="D6" s="20" t="s">
        <v>177</v>
      </c>
      <c r="E6" s="19">
        <v>3</v>
      </c>
      <c r="F6" s="21">
        <v>1</v>
      </c>
      <c r="G6" s="19">
        <f t="shared" ref="G6:G22" si="0">E6*(100%-F6)</f>
        <v>0</v>
      </c>
      <c r="H6" s="22"/>
    </row>
    <row r="7" spans="1:9" ht="30">
      <c r="A7" s="18"/>
      <c r="B7" s="19"/>
      <c r="C7" s="19" t="s">
        <v>138</v>
      </c>
      <c r="D7" s="20" t="s">
        <v>176</v>
      </c>
      <c r="E7" s="19">
        <v>4</v>
      </c>
      <c r="F7" s="21">
        <v>1</v>
      </c>
      <c r="G7" s="19">
        <f t="shared" si="0"/>
        <v>0</v>
      </c>
      <c r="H7" s="22"/>
    </row>
    <row r="8" spans="1:9" ht="60">
      <c r="A8" s="18">
        <v>2</v>
      </c>
      <c r="B8" s="19" t="s">
        <v>81</v>
      </c>
      <c r="C8" s="19" t="s">
        <v>83</v>
      </c>
      <c r="D8" s="20" t="s">
        <v>178</v>
      </c>
      <c r="E8" s="19">
        <v>6</v>
      </c>
      <c r="F8" s="21">
        <v>1</v>
      </c>
      <c r="G8" s="19">
        <f t="shared" si="0"/>
        <v>0</v>
      </c>
      <c r="H8" s="22"/>
    </row>
    <row r="9" spans="1:9">
      <c r="A9" s="18">
        <v>3</v>
      </c>
      <c r="B9" s="19" t="s">
        <v>81</v>
      </c>
      <c r="C9" s="19" t="s">
        <v>84</v>
      </c>
      <c r="D9" s="20" t="s">
        <v>179</v>
      </c>
      <c r="E9" s="19">
        <v>5</v>
      </c>
      <c r="F9" s="21">
        <v>1</v>
      </c>
      <c r="G9" s="19">
        <f t="shared" si="0"/>
        <v>0</v>
      </c>
      <c r="H9" s="22"/>
    </row>
    <row r="10" spans="1:9">
      <c r="A10" s="18">
        <v>4</v>
      </c>
      <c r="B10" s="19" t="s">
        <v>81</v>
      </c>
      <c r="C10" s="19" t="s">
        <v>172</v>
      </c>
      <c r="D10" s="20" t="s">
        <v>175</v>
      </c>
      <c r="E10" s="19">
        <v>3</v>
      </c>
      <c r="F10" s="21">
        <v>1</v>
      </c>
      <c r="G10" s="19">
        <f t="shared" si="0"/>
        <v>0</v>
      </c>
      <c r="H10" s="22"/>
    </row>
    <row r="11" spans="1:9" ht="60">
      <c r="A11" s="18">
        <v>3</v>
      </c>
      <c r="B11" s="19" t="s">
        <v>81</v>
      </c>
      <c r="C11" s="56" t="s">
        <v>173</v>
      </c>
      <c r="D11" s="20" t="s">
        <v>174</v>
      </c>
      <c r="E11" s="19">
        <v>3</v>
      </c>
      <c r="F11" s="21">
        <v>0.75</v>
      </c>
      <c r="G11" s="19">
        <f t="shared" si="0"/>
        <v>0.75</v>
      </c>
      <c r="H11" s="22"/>
    </row>
    <row r="12" spans="1:9">
      <c r="A12" s="18">
        <v>4</v>
      </c>
      <c r="B12" s="19" t="s">
        <v>9</v>
      </c>
      <c r="C12" s="56" t="s">
        <v>85</v>
      </c>
      <c r="D12" s="20"/>
      <c r="E12" s="19">
        <v>1</v>
      </c>
      <c r="F12" s="21">
        <v>1</v>
      </c>
      <c r="G12" s="19">
        <f t="shared" si="0"/>
        <v>0</v>
      </c>
      <c r="H12" s="22"/>
    </row>
    <row r="13" spans="1:9" ht="30">
      <c r="A13" s="18">
        <v>5</v>
      </c>
      <c r="B13" s="19" t="s">
        <v>9</v>
      </c>
      <c r="C13" s="56" t="s">
        <v>86</v>
      </c>
      <c r="D13" s="20" t="s">
        <v>87</v>
      </c>
      <c r="E13" s="19">
        <v>10</v>
      </c>
      <c r="F13" s="21">
        <v>1</v>
      </c>
      <c r="G13" s="19">
        <f t="shared" si="0"/>
        <v>0</v>
      </c>
      <c r="H13" s="22"/>
    </row>
    <row r="14" spans="1:9">
      <c r="A14" s="18"/>
      <c r="B14" s="19" t="s">
        <v>9</v>
      </c>
      <c r="C14" s="56" t="s">
        <v>88</v>
      </c>
      <c r="D14" s="20" t="s">
        <v>96</v>
      </c>
      <c r="E14" s="19">
        <v>1</v>
      </c>
      <c r="F14" s="21">
        <v>0.75</v>
      </c>
      <c r="G14" s="19">
        <f t="shared" si="0"/>
        <v>0.25</v>
      </c>
      <c r="H14" s="22"/>
    </row>
    <row r="15" spans="1:9">
      <c r="A15" s="18"/>
      <c r="B15" s="19" t="s">
        <v>9</v>
      </c>
      <c r="C15" s="56" t="s">
        <v>90</v>
      </c>
      <c r="D15" s="20" t="s">
        <v>96</v>
      </c>
      <c r="E15" s="19">
        <v>1</v>
      </c>
      <c r="F15" s="21">
        <v>0.75</v>
      </c>
      <c r="G15" s="19">
        <f t="shared" si="0"/>
        <v>0.25</v>
      </c>
      <c r="H15" s="22"/>
    </row>
    <row r="16" spans="1:9" ht="30">
      <c r="A16" s="18"/>
      <c r="B16" s="19" t="s">
        <v>9</v>
      </c>
      <c r="C16" s="56" t="s">
        <v>91</v>
      </c>
      <c r="D16" s="20" t="s">
        <v>97</v>
      </c>
      <c r="E16" s="19">
        <v>2</v>
      </c>
      <c r="F16" s="21">
        <v>0.75</v>
      </c>
      <c r="G16" s="19">
        <f t="shared" si="0"/>
        <v>0.5</v>
      </c>
      <c r="H16" s="22"/>
    </row>
    <row r="17" spans="1:8">
      <c r="A17" s="18"/>
      <c r="B17" s="19" t="s">
        <v>9</v>
      </c>
      <c r="C17" s="56" t="s">
        <v>92</v>
      </c>
      <c r="D17" s="20" t="s">
        <v>98</v>
      </c>
      <c r="E17" s="19">
        <v>3</v>
      </c>
      <c r="F17" s="21">
        <v>0.75</v>
      </c>
      <c r="G17" s="19">
        <f t="shared" si="0"/>
        <v>0.75</v>
      </c>
      <c r="H17" s="22"/>
    </row>
    <row r="18" spans="1:8">
      <c r="A18" s="18"/>
      <c r="B18" s="19" t="s">
        <v>9</v>
      </c>
      <c r="C18" s="56" t="s">
        <v>108</v>
      </c>
      <c r="D18" s="20" t="s">
        <v>98</v>
      </c>
      <c r="E18" s="19">
        <v>2</v>
      </c>
      <c r="F18" s="21">
        <v>0.75</v>
      </c>
      <c r="G18" s="19">
        <f t="shared" ref="G18" si="1">E18*(100%-F18)</f>
        <v>0.5</v>
      </c>
      <c r="H18" s="22"/>
    </row>
    <row r="19" spans="1:8" ht="30">
      <c r="A19" s="18"/>
      <c r="B19" s="19" t="s">
        <v>9</v>
      </c>
      <c r="C19" s="56" t="s">
        <v>93</v>
      </c>
      <c r="D19" s="20" t="s">
        <v>97</v>
      </c>
      <c r="E19" s="19">
        <v>2</v>
      </c>
      <c r="F19" s="21">
        <v>0.75</v>
      </c>
      <c r="G19" s="19">
        <f t="shared" si="0"/>
        <v>0.5</v>
      </c>
      <c r="H19" s="22"/>
    </row>
    <row r="20" spans="1:8">
      <c r="A20" s="18"/>
      <c r="B20" s="19" t="s">
        <v>9</v>
      </c>
      <c r="C20" s="56" t="s">
        <v>99</v>
      </c>
      <c r="D20" s="20" t="s">
        <v>180</v>
      </c>
      <c r="E20" s="19">
        <v>3</v>
      </c>
      <c r="F20" s="21">
        <v>0</v>
      </c>
      <c r="G20" s="19">
        <f t="shared" si="0"/>
        <v>3</v>
      </c>
      <c r="H20" s="22"/>
    </row>
    <row r="21" spans="1:8">
      <c r="A21" s="18"/>
      <c r="B21" s="19" t="s">
        <v>9</v>
      </c>
      <c r="C21" s="56" t="s">
        <v>94</v>
      </c>
      <c r="D21" s="20" t="s">
        <v>96</v>
      </c>
      <c r="E21" s="19">
        <v>2</v>
      </c>
      <c r="F21" s="21">
        <v>0.75</v>
      </c>
      <c r="G21" s="19">
        <f t="shared" si="0"/>
        <v>0.5</v>
      </c>
      <c r="H21" s="22"/>
    </row>
    <row r="22" spans="1:8" ht="30">
      <c r="A22" s="18"/>
      <c r="B22" s="19" t="s">
        <v>9</v>
      </c>
      <c r="C22" s="56" t="s">
        <v>95</v>
      </c>
      <c r="D22" s="20" t="s">
        <v>97</v>
      </c>
      <c r="E22" s="19">
        <v>2</v>
      </c>
      <c r="F22" s="21">
        <v>0.75</v>
      </c>
      <c r="G22" s="19">
        <f t="shared" si="0"/>
        <v>0.5</v>
      </c>
      <c r="H22" s="22"/>
    </row>
    <row r="23" spans="1:8">
      <c r="A23" s="18"/>
      <c r="B23" s="19"/>
      <c r="C23" s="19"/>
      <c r="D23" s="20"/>
      <c r="E23" s="19"/>
      <c r="F23" s="21"/>
      <c r="G23" s="19"/>
      <c r="H23" s="22"/>
    </row>
    <row r="24" spans="1:8">
      <c r="A24" s="18"/>
      <c r="B24" s="19" t="s">
        <v>11</v>
      </c>
      <c r="C24" s="19"/>
      <c r="D24" s="20"/>
      <c r="E24" s="19">
        <v>10</v>
      </c>
      <c r="F24" s="21">
        <v>0.5</v>
      </c>
      <c r="G24" s="19">
        <f t="shared" ref="G24:G25" si="2">E24*(100%-F24)</f>
        <v>5</v>
      </c>
      <c r="H24" s="22"/>
    </row>
    <row r="25" spans="1:8">
      <c r="A25" s="18"/>
      <c r="B25" s="19" t="s">
        <v>330</v>
      </c>
      <c r="C25" s="19" t="s">
        <v>332</v>
      </c>
      <c r="D25" s="20" t="s">
        <v>333</v>
      </c>
      <c r="E25" s="19">
        <v>10</v>
      </c>
      <c r="F25" s="21">
        <v>0</v>
      </c>
      <c r="G25" s="19">
        <f t="shared" si="2"/>
        <v>10</v>
      </c>
      <c r="H25" s="22"/>
    </row>
    <row r="26" spans="1:8">
      <c r="A26" s="18"/>
      <c r="B26" s="19" t="s">
        <v>331</v>
      </c>
      <c r="C26" s="19"/>
      <c r="D26" s="20"/>
      <c r="E26" s="19">
        <v>15</v>
      </c>
      <c r="F26" s="21">
        <v>0</v>
      </c>
      <c r="G26" s="19">
        <f t="shared" ref="G26" si="3">E26*(100%-F26)</f>
        <v>15</v>
      </c>
      <c r="H26" s="22"/>
    </row>
    <row r="27" spans="1:8" ht="21">
      <c r="A27" s="76" t="s">
        <v>79</v>
      </c>
      <c r="B27" s="76"/>
      <c r="C27" s="76"/>
      <c r="D27" s="76"/>
      <c r="E27" s="76"/>
      <c r="F27" s="76"/>
      <c r="G27" s="76"/>
      <c r="H27" s="22"/>
    </row>
    <row r="28" spans="1:8">
      <c r="A28" s="5"/>
      <c r="B28" s="2"/>
      <c r="C28" s="2"/>
      <c r="D28" s="1"/>
      <c r="E28" s="2"/>
      <c r="F28" s="7"/>
      <c r="G28" s="7"/>
    </row>
  </sheetData>
  <mergeCells count="5">
    <mergeCell ref="G2:H2"/>
    <mergeCell ref="B1:G1"/>
    <mergeCell ref="E2:F2"/>
    <mergeCell ref="A27:G27"/>
    <mergeCell ref="E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E9" sqref="E9"/>
    </sheetView>
  </sheetViews>
  <sheetFormatPr defaultRowHeight="15"/>
  <cols>
    <col min="1" max="1" width="3" bestFit="1" customWidth="1"/>
    <col min="2" max="2" width="30" customWidth="1"/>
    <col min="3" max="3" width="30.5703125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154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13">
        <f>SUM(E5:E15)</f>
        <v>57</v>
      </c>
      <c r="D2" s="15" t="s">
        <v>144</v>
      </c>
      <c r="E2" s="78">
        <f>SUM(G5:G15)</f>
        <v>30</v>
      </c>
      <c r="F2" s="78"/>
      <c r="G2" s="81"/>
      <c r="H2" s="81"/>
    </row>
    <row r="3" spans="1:9" ht="21">
      <c r="A3" s="9"/>
      <c r="B3" s="50" t="s">
        <v>78</v>
      </c>
      <c r="C3" s="16">
        <v>2.5</v>
      </c>
      <c r="D3" s="15" t="s">
        <v>76</v>
      </c>
      <c r="E3" s="78">
        <f>ROUND(((SUM(E6:E15)-SUM(G6:G15))/SUM(E6:E15))*100,0)</f>
        <v>44</v>
      </c>
      <c r="F3" s="78"/>
      <c r="G3" s="81"/>
      <c r="H3" s="81"/>
    </row>
    <row r="4" spans="1:9">
      <c r="A4" s="23" t="s">
        <v>4</v>
      </c>
      <c r="B4" s="24" t="s">
        <v>0</v>
      </c>
      <c r="C4" s="24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>
      <c r="A5" s="18">
        <v>1</v>
      </c>
      <c r="B5" s="19" t="s">
        <v>81</v>
      </c>
      <c r="C5" s="56" t="s">
        <v>147</v>
      </c>
      <c r="D5" s="20"/>
      <c r="E5" s="19">
        <v>3</v>
      </c>
      <c r="F5" s="21">
        <v>1</v>
      </c>
      <c r="G5" s="19">
        <f>E5*(100%-F5)</f>
        <v>0</v>
      </c>
      <c r="H5" s="22"/>
    </row>
    <row r="6" spans="1:9">
      <c r="A6" s="18">
        <v>1</v>
      </c>
      <c r="B6" s="19" t="s">
        <v>81</v>
      </c>
      <c r="C6" s="56" t="s">
        <v>149</v>
      </c>
      <c r="D6" s="20"/>
      <c r="E6" s="19">
        <v>5</v>
      </c>
      <c r="F6" s="21">
        <v>1</v>
      </c>
      <c r="G6" s="19">
        <f>E6*(100%-F6)</f>
        <v>0</v>
      </c>
      <c r="H6" s="22"/>
    </row>
    <row r="7" spans="1:9">
      <c r="A7" s="18"/>
      <c r="B7" s="19" t="s">
        <v>81</v>
      </c>
      <c r="C7" s="56" t="s">
        <v>150</v>
      </c>
      <c r="D7" s="20"/>
      <c r="E7" s="19">
        <v>3</v>
      </c>
      <c r="F7" s="21">
        <v>1</v>
      </c>
      <c r="G7" s="19">
        <f t="shared" ref="G7:G15" si="0">E7*(100%-F7)</f>
        <v>0</v>
      </c>
      <c r="H7" s="22"/>
    </row>
    <row r="8" spans="1:9">
      <c r="A8" s="18"/>
      <c r="B8" s="19" t="s">
        <v>81</v>
      </c>
      <c r="C8" s="56" t="s">
        <v>151</v>
      </c>
      <c r="D8" s="20"/>
      <c r="E8" s="19">
        <v>3</v>
      </c>
      <c r="F8" s="21">
        <v>0</v>
      </c>
      <c r="G8" s="19">
        <f t="shared" si="0"/>
        <v>3</v>
      </c>
      <c r="H8" s="22"/>
    </row>
    <row r="9" spans="1:9">
      <c r="A9" s="18"/>
      <c r="B9" s="19" t="s">
        <v>81</v>
      </c>
      <c r="C9" s="56" t="s">
        <v>148</v>
      </c>
      <c r="D9" s="20"/>
      <c r="E9" s="19">
        <v>3</v>
      </c>
      <c r="F9" s="21">
        <v>0.9</v>
      </c>
      <c r="G9" s="19">
        <f t="shared" ref="G9:G14" si="1">E9*(100%-F9)</f>
        <v>0.29999999999999993</v>
      </c>
      <c r="H9" s="22"/>
    </row>
    <row r="10" spans="1:9">
      <c r="A10" s="18"/>
      <c r="B10" s="19" t="s">
        <v>81</v>
      </c>
      <c r="C10" s="56" t="s">
        <v>327</v>
      </c>
      <c r="D10" s="20"/>
      <c r="E10" s="19">
        <v>3</v>
      </c>
      <c r="F10" s="21">
        <v>0.9</v>
      </c>
      <c r="G10" s="19">
        <f t="shared" si="1"/>
        <v>0.29999999999999993</v>
      </c>
      <c r="H10" s="22"/>
    </row>
    <row r="11" spans="1:9">
      <c r="A11" s="18"/>
      <c r="B11" s="19" t="s">
        <v>81</v>
      </c>
      <c r="C11" s="56" t="s">
        <v>328</v>
      </c>
      <c r="D11" s="20"/>
      <c r="E11" s="19">
        <v>3</v>
      </c>
      <c r="F11" s="21">
        <v>0.9</v>
      </c>
      <c r="G11" s="19">
        <f t="shared" si="1"/>
        <v>0.29999999999999993</v>
      </c>
      <c r="H11" s="22"/>
    </row>
    <row r="12" spans="1:9">
      <c r="A12" s="18"/>
      <c r="B12" s="19" t="s">
        <v>152</v>
      </c>
      <c r="C12" s="56" t="s">
        <v>153</v>
      </c>
      <c r="D12" s="20"/>
      <c r="E12" s="19">
        <v>10</v>
      </c>
      <c r="F12" s="21">
        <v>0</v>
      </c>
      <c r="G12" s="19">
        <f t="shared" si="1"/>
        <v>10</v>
      </c>
      <c r="H12" s="22"/>
    </row>
    <row r="13" spans="1:9">
      <c r="A13" s="18"/>
      <c r="B13" s="19" t="s">
        <v>11</v>
      </c>
      <c r="C13" s="19"/>
      <c r="D13" s="20"/>
      <c r="E13" s="19">
        <v>7</v>
      </c>
      <c r="F13" s="21">
        <v>0.7</v>
      </c>
      <c r="G13" s="19">
        <f t="shared" si="1"/>
        <v>2.1000000000000005</v>
      </c>
      <c r="H13" s="22"/>
    </row>
    <row r="14" spans="1:9">
      <c r="A14" s="18"/>
      <c r="B14" s="19" t="s">
        <v>330</v>
      </c>
      <c r="C14" s="19" t="s">
        <v>332</v>
      </c>
      <c r="D14" s="20" t="s">
        <v>333</v>
      </c>
      <c r="E14" s="19">
        <v>7</v>
      </c>
      <c r="F14" s="21">
        <v>0</v>
      </c>
      <c r="G14" s="19">
        <f t="shared" si="1"/>
        <v>7</v>
      </c>
      <c r="H14" s="22"/>
    </row>
    <row r="15" spans="1:9">
      <c r="A15" s="18"/>
      <c r="B15" s="19" t="s">
        <v>331</v>
      </c>
      <c r="C15" s="19"/>
      <c r="D15" s="20"/>
      <c r="E15" s="19">
        <v>10</v>
      </c>
      <c r="F15" s="21">
        <v>0.3</v>
      </c>
      <c r="G15" s="19">
        <f t="shared" si="0"/>
        <v>7</v>
      </c>
      <c r="H15" s="22"/>
    </row>
    <row r="16" spans="1:9" ht="21">
      <c r="A16" s="76" t="s">
        <v>79</v>
      </c>
      <c r="B16" s="76"/>
      <c r="C16" s="76"/>
      <c r="D16" s="76"/>
      <c r="E16" s="76"/>
      <c r="F16" s="76"/>
      <c r="G16" s="76"/>
      <c r="H16" s="22"/>
    </row>
    <row r="17" spans="1:7">
      <c r="A17" s="5"/>
      <c r="B17" s="2"/>
      <c r="C17" s="2"/>
      <c r="D17" s="1"/>
      <c r="E17" s="2"/>
      <c r="F17" s="7"/>
      <c r="G17" s="7"/>
    </row>
  </sheetData>
  <mergeCells count="5">
    <mergeCell ref="A16:G16"/>
    <mergeCell ref="B1:G1"/>
    <mergeCell ref="G2:H3"/>
    <mergeCell ref="E2:F2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topLeftCell="A19" workbookViewId="0">
      <selection activeCell="E27" sqref="E27"/>
    </sheetView>
  </sheetViews>
  <sheetFormatPr defaultRowHeight="15"/>
  <cols>
    <col min="1" max="1" width="3" bestFit="1" customWidth="1"/>
    <col min="2" max="2" width="26.140625" customWidth="1"/>
    <col min="3" max="3" width="30.5703125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100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13">
        <f>SUM(E5:E28)</f>
        <v>76.5</v>
      </c>
      <c r="D2" s="15" t="s">
        <v>144</v>
      </c>
      <c r="E2" s="78">
        <f>SUM(G5:G28)</f>
        <v>50.625</v>
      </c>
      <c r="F2" s="78"/>
      <c r="G2" s="81"/>
      <c r="H2" s="81"/>
    </row>
    <row r="3" spans="1:9" ht="21">
      <c r="A3" s="9"/>
      <c r="B3" s="11" t="s">
        <v>78</v>
      </c>
      <c r="C3" s="16">
        <v>2.5</v>
      </c>
      <c r="D3" s="15" t="s">
        <v>76</v>
      </c>
      <c r="E3" s="78">
        <f>ROUND(((SUM(E7:E28)-SUM(G7:G28))/SUM(E7:E28))*100,0)</f>
        <v>29</v>
      </c>
      <c r="F3" s="78"/>
      <c r="G3" s="81"/>
      <c r="H3" s="81"/>
    </row>
    <row r="4" spans="1:9">
      <c r="A4" s="23" t="s">
        <v>4</v>
      </c>
      <c r="B4" s="24" t="s">
        <v>0</v>
      </c>
      <c r="C4" s="24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>
      <c r="A5" s="18">
        <v>1</v>
      </c>
      <c r="B5" s="19" t="s">
        <v>81</v>
      </c>
      <c r="C5" s="56" t="s">
        <v>101</v>
      </c>
      <c r="D5" s="20"/>
      <c r="E5" s="19">
        <v>3</v>
      </c>
      <c r="F5" s="21">
        <v>0.9</v>
      </c>
      <c r="G5" s="19">
        <f>E5*(100%-F5)</f>
        <v>0.29999999999999993</v>
      </c>
      <c r="H5" s="22"/>
    </row>
    <row r="6" spans="1:9">
      <c r="A6" s="18"/>
      <c r="B6" s="19" t="s">
        <v>81</v>
      </c>
      <c r="C6" s="56" t="s">
        <v>103</v>
      </c>
      <c r="D6" s="20"/>
      <c r="E6" s="19">
        <v>3</v>
      </c>
      <c r="F6" s="21">
        <v>0.9</v>
      </c>
      <c r="G6" s="19">
        <f t="shared" ref="G6" si="0">E6*(100%-F6)</f>
        <v>0.29999999999999993</v>
      </c>
      <c r="H6" s="22"/>
    </row>
    <row r="7" spans="1:9">
      <c r="A7" s="18">
        <v>1</v>
      </c>
      <c r="B7" s="19" t="s">
        <v>81</v>
      </c>
      <c r="C7" s="56" t="s">
        <v>7</v>
      </c>
      <c r="D7" s="20"/>
      <c r="E7" s="19">
        <v>5</v>
      </c>
      <c r="F7" s="21">
        <v>0.9</v>
      </c>
      <c r="G7" s="19">
        <f>E7*(100%-F7)</f>
        <v>0.49999999999999989</v>
      </c>
      <c r="H7" s="22"/>
    </row>
    <row r="8" spans="1:9">
      <c r="A8" s="18"/>
      <c r="B8" s="19" t="s">
        <v>81</v>
      </c>
      <c r="C8" s="56" t="s">
        <v>102</v>
      </c>
      <c r="D8" s="20"/>
      <c r="E8" s="19">
        <v>3</v>
      </c>
      <c r="F8" s="21">
        <v>0.9</v>
      </c>
      <c r="G8" s="19">
        <f t="shared" ref="G8:G12" si="1">E8*(100%-F8)</f>
        <v>0.29999999999999993</v>
      </c>
      <c r="H8" s="22"/>
    </row>
    <row r="9" spans="1:9">
      <c r="A9" s="18"/>
      <c r="B9" s="19" t="s">
        <v>81</v>
      </c>
      <c r="C9" s="56" t="s">
        <v>326</v>
      </c>
      <c r="D9" s="20"/>
      <c r="E9" s="19">
        <v>3</v>
      </c>
      <c r="F9" s="21">
        <v>0.9</v>
      </c>
      <c r="G9" s="19">
        <f t="shared" si="1"/>
        <v>0.29999999999999993</v>
      </c>
      <c r="H9" s="22"/>
    </row>
    <row r="10" spans="1:9">
      <c r="A10" s="18">
        <v>2</v>
      </c>
      <c r="B10" s="19" t="s">
        <v>81</v>
      </c>
      <c r="C10" s="56" t="s">
        <v>105</v>
      </c>
      <c r="D10" s="20"/>
      <c r="E10" s="19">
        <v>3</v>
      </c>
      <c r="F10" s="21">
        <v>0.9</v>
      </c>
      <c r="G10" s="19">
        <f t="shared" si="1"/>
        <v>0.29999999999999993</v>
      </c>
      <c r="H10" s="22"/>
    </row>
    <row r="11" spans="1:9">
      <c r="A11" s="18">
        <v>2</v>
      </c>
      <c r="B11" s="19" t="s">
        <v>81</v>
      </c>
      <c r="C11" s="56" t="s">
        <v>104</v>
      </c>
      <c r="D11" s="20"/>
      <c r="E11" s="19">
        <v>3</v>
      </c>
      <c r="F11" s="21">
        <v>0</v>
      </c>
      <c r="G11" s="19">
        <f t="shared" ref="G11" si="2">E11*(100%-F11)</f>
        <v>3</v>
      </c>
      <c r="H11" s="22"/>
    </row>
    <row r="12" spans="1:9">
      <c r="A12" s="18">
        <v>3</v>
      </c>
      <c r="B12" s="19" t="s">
        <v>81</v>
      </c>
      <c r="C12" s="56" t="s">
        <v>5</v>
      </c>
      <c r="D12" s="20"/>
      <c r="E12" s="19">
        <v>5</v>
      </c>
      <c r="F12" s="21">
        <v>0</v>
      </c>
      <c r="G12" s="19">
        <f t="shared" si="1"/>
        <v>5</v>
      </c>
      <c r="H12" s="22"/>
    </row>
    <row r="13" spans="1:9">
      <c r="A13" s="18"/>
      <c r="B13" s="19" t="s">
        <v>9</v>
      </c>
      <c r="C13" s="56" t="s">
        <v>106</v>
      </c>
      <c r="D13" s="20" t="s">
        <v>107</v>
      </c>
      <c r="E13" s="19">
        <v>1</v>
      </c>
      <c r="F13" s="21">
        <v>0.75</v>
      </c>
      <c r="G13" s="19">
        <f t="shared" ref="G13:G24" si="3">E13*(100%-F13)</f>
        <v>0.25</v>
      </c>
      <c r="H13" s="22"/>
    </row>
    <row r="14" spans="1:9">
      <c r="A14" s="18"/>
      <c r="B14" s="19" t="s">
        <v>9</v>
      </c>
      <c r="C14" s="56" t="s">
        <v>109</v>
      </c>
      <c r="D14" s="20"/>
      <c r="E14" s="19">
        <v>1</v>
      </c>
      <c r="F14" s="21">
        <v>0.75</v>
      </c>
      <c r="G14" s="19">
        <f t="shared" si="3"/>
        <v>0.25</v>
      </c>
      <c r="H14" s="22"/>
    </row>
    <row r="15" spans="1:9">
      <c r="A15" s="18"/>
      <c r="B15" s="19" t="s">
        <v>9</v>
      </c>
      <c r="C15" s="56" t="s">
        <v>325</v>
      </c>
      <c r="D15" s="20"/>
      <c r="E15" s="19">
        <v>1</v>
      </c>
      <c r="F15" s="21">
        <v>0.75</v>
      </c>
      <c r="G15" s="19">
        <f t="shared" ref="G15" si="4">E15*(100%-F15)</f>
        <v>0.25</v>
      </c>
      <c r="H15" s="22"/>
    </row>
    <row r="16" spans="1:9">
      <c r="A16" s="18"/>
      <c r="B16" s="19" t="s">
        <v>9</v>
      </c>
      <c r="C16" s="56" t="s">
        <v>110</v>
      </c>
      <c r="D16" s="20"/>
      <c r="E16" s="19">
        <v>1</v>
      </c>
      <c r="F16" s="21">
        <v>0</v>
      </c>
      <c r="G16" s="19">
        <f t="shared" si="3"/>
        <v>1</v>
      </c>
      <c r="H16" s="22"/>
    </row>
    <row r="17" spans="1:8">
      <c r="A17" s="18"/>
      <c r="B17" s="19" t="s">
        <v>9</v>
      </c>
      <c r="C17" s="56" t="s">
        <v>10</v>
      </c>
      <c r="D17" s="20" t="s">
        <v>96</v>
      </c>
      <c r="E17" s="19">
        <v>1</v>
      </c>
      <c r="F17" s="21">
        <v>0.75</v>
      </c>
      <c r="G17" s="19">
        <f t="shared" si="3"/>
        <v>0.25</v>
      </c>
      <c r="H17" s="22"/>
    </row>
    <row r="18" spans="1:8">
      <c r="A18" s="18"/>
      <c r="B18" s="19" t="s">
        <v>9</v>
      </c>
      <c r="C18" s="56" t="s">
        <v>111</v>
      </c>
      <c r="D18" s="20" t="s">
        <v>96</v>
      </c>
      <c r="E18" s="19">
        <v>1</v>
      </c>
      <c r="F18" s="21">
        <v>0.75</v>
      </c>
      <c r="G18" s="19">
        <f t="shared" si="3"/>
        <v>0.25</v>
      </c>
      <c r="H18" s="22"/>
    </row>
    <row r="19" spans="1:8">
      <c r="A19" s="18"/>
      <c r="B19" s="19" t="s">
        <v>9</v>
      </c>
      <c r="C19" s="56" t="s">
        <v>112</v>
      </c>
      <c r="D19" s="20"/>
      <c r="E19" s="19">
        <v>1.5</v>
      </c>
      <c r="F19" s="21">
        <v>0.75</v>
      </c>
      <c r="G19" s="19">
        <f t="shared" si="3"/>
        <v>0.375</v>
      </c>
      <c r="H19" s="22"/>
    </row>
    <row r="20" spans="1:8">
      <c r="A20" s="18"/>
      <c r="B20" s="19" t="s">
        <v>9</v>
      </c>
      <c r="C20" s="56" t="s">
        <v>113</v>
      </c>
      <c r="D20" s="20"/>
      <c r="E20" s="19">
        <v>2</v>
      </c>
      <c r="F20" s="21">
        <v>0.75</v>
      </c>
      <c r="G20" s="19">
        <f t="shared" si="3"/>
        <v>0.5</v>
      </c>
      <c r="H20" s="22"/>
    </row>
    <row r="21" spans="1:8">
      <c r="A21" s="18"/>
      <c r="B21" s="19" t="s">
        <v>9</v>
      </c>
      <c r="C21" s="56" t="s">
        <v>142</v>
      </c>
      <c r="D21" s="20"/>
      <c r="E21" s="19">
        <v>2</v>
      </c>
      <c r="F21" s="21">
        <v>0</v>
      </c>
      <c r="G21" s="19">
        <f t="shared" si="3"/>
        <v>2</v>
      </c>
      <c r="H21" s="22"/>
    </row>
    <row r="22" spans="1:8">
      <c r="A22" s="18"/>
      <c r="B22" s="19" t="s">
        <v>9</v>
      </c>
      <c r="C22" s="56" t="s">
        <v>114</v>
      </c>
      <c r="D22" s="20"/>
      <c r="E22" s="19">
        <v>1</v>
      </c>
      <c r="F22" s="21">
        <v>0.75</v>
      </c>
      <c r="G22" s="19">
        <f t="shared" si="3"/>
        <v>0.25</v>
      </c>
      <c r="H22" s="22"/>
    </row>
    <row r="23" spans="1:8">
      <c r="A23" s="18"/>
      <c r="B23" s="19" t="s">
        <v>9</v>
      </c>
      <c r="C23" s="56" t="s">
        <v>115</v>
      </c>
      <c r="D23" s="20"/>
      <c r="E23" s="19">
        <v>1</v>
      </c>
      <c r="F23" s="21">
        <v>0</v>
      </c>
      <c r="G23" s="19">
        <f t="shared" si="3"/>
        <v>1</v>
      </c>
      <c r="H23" s="22"/>
    </row>
    <row r="24" spans="1:8">
      <c r="A24" s="18"/>
      <c r="B24" s="19" t="s">
        <v>9</v>
      </c>
      <c r="C24" s="56" t="s">
        <v>116</v>
      </c>
      <c r="D24" s="20"/>
      <c r="E24" s="19">
        <v>1</v>
      </c>
      <c r="F24" s="21">
        <v>0.75</v>
      </c>
      <c r="G24" s="19">
        <f t="shared" si="3"/>
        <v>0.25</v>
      </c>
      <c r="H24" s="22"/>
    </row>
    <row r="25" spans="1:8">
      <c r="A25" s="18"/>
      <c r="B25" s="19"/>
      <c r="C25" s="56"/>
      <c r="D25" s="20"/>
      <c r="E25" s="19"/>
      <c r="F25" s="21"/>
      <c r="G25" s="19"/>
      <c r="H25" s="22"/>
    </row>
    <row r="26" spans="1:8">
      <c r="A26" s="18"/>
      <c r="B26" s="19" t="s">
        <v>11</v>
      </c>
      <c r="C26" s="19"/>
      <c r="D26" s="20"/>
      <c r="E26" s="19">
        <v>9</v>
      </c>
      <c r="F26" s="21">
        <v>0</v>
      </c>
      <c r="G26" s="19">
        <f t="shared" ref="G26:G27" si="5">E26*(100%-F26)</f>
        <v>9</v>
      </c>
      <c r="H26" s="22"/>
    </row>
    <row r="27" spans="1:8">
      <c r="A27" s="18"/>
      <c r="B27" s="19" t="s">
        <v>330</v>
      </c>
      <c r="C27" s="19" t="s">
        <v>332</v>
      </c>
      <c r="D27" s="20" t="s">
        <v>333</v>
      </c>
      <c r="E27" s="19">
        <v>10</v>
      </c>
      <c r="F27" s="21">
        <v>0</v>
      </c>
      <c r="G27" s="19">
        <f t="shared" si="5"/>
        <v>10</v>
      </c>
      <c r="H27" s="22"/>
    </row>
    <row r="28" spans="1:8">
      <c r="A28" s="18"/>
      <c r="B28" s="19" t="s">
        <v>331</v>
      </c>
      <c r="C28" s="19"/>
      <c r="D28" s="20"/>
      <c r="E28" s="19">
        <v>15</v>
      </c>
      <c r="F28" s="21">
        <v>0</v>
      </c>
      <c r="G28" s="19">
        <f t="shared" ref="G28" si="6">E28*(100%-F28)</f>
        <v>15</v>
      </c>
      <c r="H28" s="22"/>
    </row>
    <row r="29" spans="1:8" ht="21">
      <c r="A29" s="76" t="s">
        <v>79</v>
      </c>
      <c r="B29" s="76"/>
      <c r="C29" s="76"/>
      <c r="D29" s="76"/>
      <c r="E29" s="76"/>
      <c r="F29" s="76"/>
      <c r="G29" s="76"/>
      <c r="H29" s="22"/>
    </row>
    <row r="30" spans="1:8">
      <c r="A30" s="5"/>
      <c r="B30" s="2"/>
      <c r="C30" s="2"/>
      <c r="D30" s="1"/>
      <c r="E30" s="2"/>
      <c r="F30" s="7"/>
      <c r="G30" s="7"/>
    </row>
  </sheetData>
  <mergeCells count="5">
    <mergeCell ref="A29:G29"/>
    <mergeCell ref="E2:F2"/>
    <mergeCell ref="G2:H3"/>
    <mergeCell ref="B1:G1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1"/>
  <sheetViews>
    <sheetView tabSelected="1" topLeftCell="A49" workbookViewId="0">
      <selection activeCell="D67" sqref="D67"/>
    </sheetView>
  </sheetViews>
  <sheetFormatPr defaultRowHeight="15"/>
  <cols>
    <col min="1" max="1" width="3" bestFit="1" customWidth="1"/>
    <col min="2" max="2" width="23.140625" customWidth="1"/>
    <col min="3" max="3" width="39.28515625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155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13">
        <f>SUM(E5:E45)</f>
        <v>94</v>
      </c>
      <c r="D2" s="15" t="s">
        <v>144</v>
      </c>
      <c r="E2" s="78">
        <f>SUM(G5:G45)</f>
        <v>94</v>
      </c>
      <c r="F2" s="78"/>
      <c r="G2" s="81"/>
      <c r="H2" s="81"/>
    </row>
    <row r="3" spans="1:9" ht="21">
      <c r="A3" s="9"/>
      <c r="B3" s="50" t="s">
        <v>78</v>
      </c>
      <c r="C3" s="16">
        <v>2.5</v>
      </c>
      <c r="D3" s="15" t="s">
        <v>76</v>
      </c>
      <c r="E3" s="78">
        <f>ROUND(((SUM(E8:E45)-SUM(G8:G45))/SUM(E8:E45))*100,0)</f>
        <v>0</v>
      </c>
      <c r="F3" s="78"/>
      <c r="G3" s="81"/>
      <c r="H3" s="81"/>
    </row>
    <row r="4" spans="1:9">
      <c r="A4" s="23" t="s">
        <v>4</v>
      </c>
      <c r="B4" s="24" t="s">
        <v>0</v>
      </c>
      <c r="C4" s="24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 ht="30">
      <c r="A5" s="18">
        <v>1</v>
      </c>
      <c r="B5" s="19" t="s">
        <v>81</v>
      </c>
      <c r="C5" s="56" t="s">
        <v>156</v>
      </c>
      <c r="D5" s="20" t="s">
        <v>196</v>
      </c>
      <c r="E5" s="19">
        <v>8</v>
      </c>
      <c r="F5" s="21">
        <v>0</v>
      </c>
      <c r="G5" s="19">
        <f>E5*(100%-F5)</f>
        <v>8</v>
      </c>
      <c r="H5" s="22"/>
    </row>
    <row r="6" spans="1:9">
      <c r="A6" s="18"/>
      <c r="B6" s="19" t="s">
        <v>81</v>
      </c>
      <c r="C6" s="56" t="s">
        <v>157</v>
      </c>
      <c r="D6" s="20"/>
      <c r="E6" s="19">
        <v>5</v>
      </c>
      <c r="F6" s="21">
        <v>0</v>
      </c>
      <c r="G6" s="19">
        <f>E6*(100%-F6)</f>
        <v>5</v>
      </c>
      <c r="H6" s="22"/>
    </row>
    <row r="7" spans="1:9">
      <c r="A7" s="18"/>
      <c r="B7" s="19" t="s">
        <v>81</v>
      </c>
      <c r="C7" s="56" t="s">
        <v>160</v>
      </c>
      <c r="D7" s="20"/>
      <c r="E7" s="19">
        <v>3</v>
      </c>
      <c r="F7" s="21">
        <v>0</v>
      </c>
      <c r="G7" s="19">
        <f t="shared" ref="G7" si="0">E7*(100%-F7)</f>
        <v>3</v>
      </c>
      <c r="H7" s="22"/>
    </row>
    <row r="8" spans="1:9">
      <c r="A8" s="18">
        <v>1</v>
      </c>
      <c r="B8" s="19" t="s">
        <v>81</v>
      </c>
      <c r="C8" s="56" t="s">
        <v>159</v>
      </c>
      <c r="D8" s="20"/>
      <c r="E8" s="19">
        <v>3</v>
      </c>
      <c r="F8" s="21">
        <v>0</v>
      </c>
      <c r="G8" s="19">
        <f>E8*(100%-F8)</f>
        <v>3</v>
      </c>
      <c r="H8" s="22"/>
    </row>
    <row r="9" spans="1:9">
      <c r="A9" s="18"/>
      <c r="B9" s="19" t="s">
        <v>81</v>
      </c>
      <c r="C9" s="56" t="s">
        <v>158</v>
      </c>
      <c r="D9" s="20"/>
      <c r="E9" s="19">
        <v>3</v>
      </c>
      <c r="F9" s="21">
        <v>0</v>
      </c>
      <c r="G9" s="19">
        <f>E9*(100%-F9)</f>
        <v>3</v>
      </c>
      <c r="H9" s="22"/>
    </row>
    <row r="10" spans="1:9">
      <c r="A10" s="18"/>
      <c r="B10" s="19" t="s">
        <v>81</v>
      </c>
      <c r="C10" s="56" t="s">
        <v>194</v>
      </c>
      <c r="D10" s="20"/>
      <c r="E10" s="19">
        <v>3</v>
      </c>
      <c r="F10" s="21">
        <v>0</v>
      </c>
      <c r="G10" s="19">
        <f>E10*(100%-F10)</f>
        <v>3</v>
      </c>
      <c r="H10" s="22"/>
    </row>
    <row r="11" spans="1:9">
      <c r="A11" s="18"/>
      <c r="B11" s="19" t="s">
        <v>81</v>
      </c>
      <c r="C11" s="56" t="s">
        <v>192</v>
      </c>
      <c r="D11" s="20"/>
      <c r="E11" s="19">
        <v>5</v>
      </c>
      <c r="F11" s="21">
        <v>0</v>
      </c>
      <c r="G11" s="19">
        <f>E11*(100%-F11)</f>
        <v>5</v>
      </c>
      <c r="H11" s="22"/>
    </row>
    <row r="12" spans="1:9">
      <c r="A12" s="18"/>
      <c r="B12" s="19" t="s">
        <v>81</v>
      </c>
      <c r="C12" s="56" t="s">
        <v>161</v>
      </c>
      <c r="D12" s="20"/>
      <c r="E12" s="19">
        <v>3</v>
      </c>
      <c r="F12" s="21">
        <v>0</v>
      </c>
      <c r="G12" s="19">
        <f t="shared" ref="G12:G15" si="1">E12*(100%-F12)</f>
        <v>3</v>
      </c>
      <c r="H12" s="22"/>
    </row>
    <row r="13" spans="1:9">
      <c r="A13" s="18">
        <v>1</v>
      </c>
      <c r="B13" s="19" t="s">
        <v>81</v>
      </c>
      <c r="C13" s="56" t="s">
        <v>165</v>
      </c>
      <c r="D13" s="20"/>
      <c r="E13" s="19">
        <v>3</v>
      </c>
      <c r="F13" s="21">
        <v>0</v>
      </c>
      <c r="G13" s="19">
        <f>E13*(100%-F13)</f>
        <v>3</v>
      </c>
      <c r="H13" s="22"/>
    </row>
    <row r="14" spans="1:9">
      <c r="A14" s="18"/>
      <c r="B14" s="19" t="s">
        <v>81</v>
      </c>
      <c r="C14" s="56" t="s">
        <v>167</v>
      </c>
      <c r="D14" s="20"/>
      <c r="E14" s="19">
        <v>5</v>
      </c>
      <c r="F14" s="21">
        <v>0</v>
      </c>
      <c r="G14" s="19">
        <f t="shared" si="1"/>
        <v>5</v>
      </c>
      <c r="H14" s="22"/>
    </row>
    <row r="15" spans="1:9">
      <c r="A15" s="18"/>
      <c r="B15" s="19" t="s">
        <v>81</v>
      </c>
      <c r="C15" s="56" t="s">
        <v>166</v>
      </c>
      <c r="D15" s="20"/>
      <c r="E15" s="19">
        <v>3</v>
      </c>
      <c r="F15" s="21">
        <v>0</v>
      </c>
      <c r="G15" s="19">
        <f t="shared" si="1"/>
        <v>3</v>
      </c>
      <c r="H15" s="22"/>
    </row>
    <row r="16" spans="1:9">
      <c r="A16" s="18">
        <v>1</v>
      </c>
      <c r="B16" s="19" t="s">
        <v>81</v>
      </c>
      <c r="C16" s="56" t="s">
        <v>162</v>
      </c>
      <c r="D16" s="20"/>
      <c r="E16" s="19">
        <v>3</v>
      </c>
      <c r="F16" s="21">
        <v>0</v>
      </c>
      <c r="G16" s="19">
        <f>E16*(100%-F16)</f>
        <v>3</v>
      </c>
      <c r="H16" s="22"/>
    </row>
    <row r="17" spans="1:8">
      <c r="A17" s="18"/>
      <c r="B17" s="19" t="s">
        <v>81</v>
      </c>
      <c r="C17" s="56" t="s">
        <v>163</v>
      </c>
      <c r="D17" s="20"/>
      <c r="E17" s="19">
        <v>3</v>
      </c>
      <c r="F17" s="21">
        <v>0</v>
      </c>
      <c r="G17" s="19">
        <f>E17*(100%-F17)</f>
        <v>3</v>
      </c>
      <c r="H17" s="22"/>
    </row>
    <row r="18" spans="1:8">
      <c r="A18" s="18"/>
      <c r="B18" s="19" t="s">
        <v>81</v>
      </c>
      <c r="C18" s="56" t="s">
        <v>164</v>
      </c>
      <c r="D18" s="20"/>
      <c r="E18" s="19">
        <v>3</v>
      </c>
      <c r="F18" s="21">
        <v>0</v>
      </c>
      <c r="G18" s="19">
        <f t="shared" ref="G18" si="2">E18*(100%-F18)</f>
        <v>3</v>
      </c>
      <c r="H18" s="22"/>
    </row>
    <row r="19" spans="1:8">
      <c r="A19" s="18"/>
      <c r="B19" s="19" t="s">
        <v>81</v>
      </c>
      <c r="C19" s="56" t="s">
        <v>168</v>
      </c>
      <c r="D19" s="20"/>
      <c r="E19" s="19">
        <v>3</v>
      </c>
      <c r="F19" s="21">
        <v>0</v>
      </c>
      <c r="G19" s="19">
        <f t="shared" ref="G19:G27" si="3">E19*(100%-F19)</f>
        <v>3</v>
      </c>
      <c r="H19" s="22"/>
    </row>
    <row r="20" spans="1:8">
      <c r="A20" s="18"/>
      <c r="B20" s="19" t="s">
        <v>81</v>
      </c>
      <c r="C20" s="56" t="s">
        <v>169</v>
      </c>
      <c r="D20" s="20"/>
      <c r="E20" s="19">
        <v>3</v>
      </c>
      <c r="F20" s="21">
        <v>0</v>
      </c>
      <c r="G20" s="19">
        <f t="shared" si="3"/>
        <v>3</v>
      </c>
      <c r="H20" s="22"/>
    </row>
    <row r="21" spans="1:8">
      <c r="A21" s="18"/>
      <c r="B21" s="19" t="s">
        <v>81</v>
      </c>
      <c r="C21" s="56" t="s">
        <v>170</v>
      </c>
      <c r="D21" s="20"/>
      <c r="E21" s="19">
        <v>3</v>
      </c>
      <c r="F21" s="21">
        <v>0</v>
      </c>
      <c r="G21" s="19">
        <f t="shared" si="3"/>
        <v>3</v>
      </c>
      <c r="H21" s="22"/>
    </row>
    <row r="22" spans="1:8">
      <c r="A22" s="18"/>
      <c r="B22" s="19" t="s">
        <v>81</v>
      </c>
      <c r="C22" s="56" t="s">
        <v>187</v>
      </c>
      <c r="D22" s="20"/>
      <c r="E22" s="19">
        <v>2</v>
      </c>
      <c r="F22" s="21">
        <v>0</v>
      </c>
      <c r="G22" s="19">
        <f t="shared" si="3"/>
        <v>2</v>
      </c>
      <c r="H22" s="22"/>
    </row>
    <row r="23" spans="1:8">
      <c r="A23" s="18"/>
      <c r="B23" s="19" t="s">
        <v>81</v>
      </c>
      <c r="C23" s="56" t="s">
        <v>188</v>
      </c>
      <c r="D23" s="20"/>
      <c r="E23" s="19">
        <v>3</v>
      </c>
      <c r="F23" s="21">
        <v>0</v>
      </c>
      <c r="G23" s="19">
        <f t="shared" si="3"/>
        <v>3</v>
      </c>
      <c r="H23" s="22"/>
    </row>
    <row r="24" spans="1:8">
      <c r="A24" s="18"/>
      <c r="B24" s="19" t="s">
        <v>81</v>
      </c>
      <c r="C24" s="56" t="s">
        <v>189</v>
      </c>
      <c r="D24" s="20"/>
      <c r="E24" s="19">
        <v>3</v>
      </c>
      <c r="F24" s="21">
        <v>0</v>
      </c>
      <c r="G24" s="19">
        <f t="shared" si="3"/>
        <v>3</v>
      </c>
      <c r="H24" s="22"/>
    </row>
    <row r="25" spans="1:8">
      <c r="A25" s="18"/>
      <c r="B25" s="19" t="s">
        <v>81</v>
      </c>
      <c r="C25" s="56" t="s">
        <v>191</v>
      </c>
      <c r="D25" s="20"/>
      <c r="E25" s="19">
        <v>3</v>
      </c>
      <c r="F25" s="21">
        <v>0</v>
      </c>
      <c r="G25" s="19">
        <f t="shared" si="3"/>
        <v>3</v>
      </c>
      <c r="H25" s="22"/>
    </row>
    <row r="26" spans="1:8">
      <c r="A26" s="18"/>
      <c r="B26" s="19" t="s">
        <v>81</v>
      </c>
      <c r="C26" s="56" t="s">
        <v>190</v>
      </c>
      <c r="D26" s="20"/>
      <c r="E26" s="19">
        <v>3</v>
      </c>
      <c r="F26" s="21">
        <v>0</v>
      </c>
      <c r="G26" s="19">
        <f t="shared" si="3"/>
        <v>3</v>
      </c>
      <c r="H26" s="22"/>
    </row>
    <row r="27" spans="1:8">
      <c r="A27" s="18"/>
      <c r="B27" s="19" t="s">
        <v>81</v>
      </c>
      <c r="C27" s="56" t="s">
        <v>193</v>
      </c>
      <c r="D27" s="20"/>
      <c r="E27" s="19">
        <v>2</v>
      </c>
      <c r="F27" s="21">
        <v>0</v>
      </c>
      <c r="G27" s="19">
        <f t="shared" si="3"/>
        <v>2</v>
      </c>
      <c r="H27" s="22"/>
    </row>
    <row r="28" spans="1:8">
      <c r="A28" s="18"/>
      <c r="B28" s="19"/>
      <c r="C28" s="56"/>
      <c r="D28" s="20"/>
      <c r="E28" s="19"/>
      <c r="F28" s="21"/>
      <c r="G28" s="19"/>
      <c r="H28" s="22"/>
    </row>
    <row r="29" spans="1:8">
      <c r="A29" s="18"/>
      <c r="B29" s="19"/>
      <c r="C29" s="56"/>
      <c r="D29" s="20"/>
      <c r="E29" s="19"/>
      <c r="F29" s="21"/>
      <c r="G29" s="19"/>
      <c r="H29" s="22"/>
    </row>
    <row r="30" spans="1:8">
      <c r="A30" s="18"/>
      <c r="B30" s="19" t="s">
        <v>208</v>
      </c>
      <c r="C30" s="56" t="s">
        <v>195</v>
      </c>
      <c r="D30" s="20" t="s">
        <v>96</v>
      </c>
      <c r="E30" s="19">
        <v>1</v>
      </c>
      <c r="F30" s="21">
        <v>0</v>
      </c>
      <c r="G30" s="19">
        <f t="shared" ref="G30:G45" si="4">E30*(100%-F30)</f>
        <v>1</v>
      </c>
      <c r="H30" s="22"/>
    </row>
    <row r="31" spans="1:8">
      <c r="A31" s="18">
        <v>2</v>
      </c>
      <c r="B31" s="19" t="s">
        <v>208</v>
      </c>
      <c r="C31" s="56" t="s">
        <v>157</v>
      </c>
      <c r="D31" s="20" t="s">
        <v>107</v>
      </c>
      <c r="E31" s="19">
        <v>1</v>
      </c>
      <c r="F31" s="21">
        <v>0</v>
      </c>
      <c r="G31" s="19">
        <f t="shared" si="4"/>
        <v>1</v>
      </c>
      <c r="H31" s="22"/>
    </row>
    <row r="32" spans="1:8">
      <c r="A32" s="18">
        <v>2</v>
      </c>
      <c r="B32" s="19" t="s">
        <v>208</v>
      </c>
      <c r="C32" s="56" t="s">
        <v>197</v>
      </c>
      <c r="D32" s="20" t="s">
        <v>96</v>
      </c>
      <c r="E32" s="19">
        <v>1</v>
      </c>
      <c r="F32" s="21">
        <v>0</v>
      </c>
      <c r="G32" s="19">
        <f t="shared" si="4"/>
        <v>1</v>
      </c>
      <c r="H32" s="22"/>
    </row>
    <row r="33" spans="1:8">
      <c r="A33" s="18">
        <v>3</v>
      </c>
      <c r="B33" s="19" t="s">
        <v>208</v>
      </c>
      <c r="C33" s="56" t="s">
        <v>198</v>
      </c>
      <c r="D33" s="20" t="s">
        <v>96</v>
      </c>
      <c r="E33" s="19">
        <v>1</v>
      </c>
      <c r="F33" s="21">
        <v>0</v>
      </c>
      <c r="G33" s="19">
        <f t="shared" si="4"/>
        <v>1</v>
      </c>
      <c r="H33" s="22"/>
    </row>
    <row r="34" spans="1:8">
      <c r="A34" s="18"/>
      <c r="B34" s="19" t="s">
        <v>208</v>
      </c>
      <c r="C34" s="56" t="s">
        <v>199</v>
      </c>
      <c r="D34" s="20" t="s">
        <v>96</v>
      </c>
      <c r="E34" s="19">
        <v>1</v>
      </c>
      <c r="F34" s="21">
        <v>0</v>
      </c>
      <c r="G34" s="19">
        <f t="shared" si="4"/>
        <v>1</v>
      </c>
      <c r="H34" s="22"/>
    </row>
    <row r="35" spans="1:8">
      <c r="A35" s="18"/>
      <c r="B35" s="19" t="s">
        <v>208</v>
      </c>
      <c r="C35" s="56" t="s">
        <v>200</v>
      </c>
      <c r="D35" s="20" t="s">
        <v>96</v>
      </c>
      <c r="E35" s="19">
        <v>1</v>
      </c>
      <c r="F35" s="21">
        <v>0</v>
      </c>
      <c r="G35" s="19">
        <f t="shared" si="4"/>
        <v>1</v>
      </c>
      <c r="H35" s="22"/>
    </row>
    <row r="36" spans="1:8">
      <c r="A36" s="18"/>
      <c r="B36" s="19" t="s">
        <v>208</v>
      </c>
      <c r="C36" s="56" t="s">
        <v>201</v>
      </c>
      <c r="D36" s="20" t="s">
        <v>96</v>
      </c>
      <c r="E36" s="19">
        <v>1</v>
      </c>
      <c r="F36" s="21">
        <v>0</v>
      </c>
      <c r="G36" s="19">
        <f t="shared" si="4"/>
        <v>1</v>
      </c>
      <c r="H36" s="22"/>
    </row>
    <row r="37" spans="1:8">
      <c r="A37" s="18"/>
      <c r="B37" s="19" t="s">
        <v>208</v>
      </c>
      <c r="C37" s="56" t="s">
        <v>202</v>
      </c>
      <c r="D37" s="20" t="s">
        <v>203</v>
      </c>
      <c r="E37" s="19">
        <v>1</v>
      </c>
      <c r="F37" s="21">
        <v>0</v>
      </c>
      <c r="G37" s="19">
        <f t="shared" si="4"/>
        <v>1</v>
      </c>
      <c r="H37" s="22"/>
    </row>
    <row r="38" spans="1:8">
      <c r="A38" s="18"/>
      <c r="B38" s="19" t="s">
        <v>208</v>
      </c>
      <c r="C38" s="56" t="s">
        <v>204</v>
      </c>
      <c r="D38" s="20" t="s">
        <v>203</v>
      </c>
      <c r="E38" s="19">
        <v>1</v>
      </c>
      <c r="F38" s="21">
        <v>0</v>
      </c>
      <c r="G38" s="19">
        <f t="shared" si="4"/>
        <v>1</v>
      </c>
      <c r="H38" s="22"/>
    </row>
    <row r="39" spans="1:8">
      <c r="A39" s="18"/>
      <c r="B39" s="19" t="s">
        <v>208</v>
      </c>
      <c r="C39" s="56" t="s">
        <v>205</v>
      </c>
      <c r="D39" s="20" t="s">
        <v>203</v>
      </c>
      <c r="E39" s="19">
        <v>1</v>
      </c>
      <c r="F39" s="21">
        <v>0</v>
      </c>
      <c r="G39" s="19">
        <f t="shared" si="4"/>
        <v>1</v>
      </c>
      <c r="H39" s="22"/>
    </row>
    <row r="40" spans="1:8">
      <c r="A40" s="18"/>
      <c r="B40" s="19" t="s">
        <v>208</v>
      </c>
      <c r="C40" s="56" t="s">
        <v>206</v>
      </c>
      <c r="D40" s="20" t="s">
        <v>207</v>
      </c>
      <c r="E40" s="19">
        <v>1</v>
      </c>
      <c r="F40" s="21">
        <v>0</v>
      </c>
      <c r="G40" s="19">
        <f t="shared" si="4"/>
        <v>1</v>
      </c>
      <c r="H40" s="22"/>
    </row>
    <row r="41" spans="1:8">
      <c r="A41" s="18"/>
      <c r="B41" s="19" t="s">
        <v>208</v>
      </c>
      <c r="C41" s="56" t="s">
        <v>210</v>
      </c>
      <c r="D41" s="20"/>
      <c r="E41" s="19">
        <v>1</v>
      </c>
      <c r="F41" s="21">
        <v>0</v>
      </c>
      <c r="G41" s="19">
        <f t="shared" si="4"/>
        <v>1</v>
      </c>
      <c r="H41" s="22"/>
    </row>
    <row r="42" spans="1:8">
      <c r="A42" s="18"/>
      <c r="B42" s="19" t="s">
        <v>208</v>
      </c>
      <c r="C42" s="56" t="s">
        <v>209</v>
      </c>
      <c r="D42" s="20"/>
      <c r="E42" s="19">
        <v>1</v>
      </c>
      <c r="F42" s="21">
        <v>0</v>
      </c>
      <c r="G42" s="19">
        <f t="shared" si="4"/>
        <v>1</v>
      </c>
      <c r="H42" s="22"/>
    </row>
    <row r="43" spans="1:8">
      <c r="A43" s="18"/>
      <c r="B43" s="19" t="s">
        <v>208</v>
      </c>
      <c r="C43" s="56" t="s">
        <v>211</v>
      </c>
      <c r="D43" s="20"/>
      <c r="E43" s="19">
        <v>1</v>
      </c>
      <c r="F43" s="21">
        <v>0</v>
      </c>
      <c r="G43" s="19">
        <f t="shared" si="4"/>
        <v>1</v>
      </c>
      <c r="H43" s="22"/>
    </row>
    <row r="44" spans="1:8">
      <c r="A44" s="18"/>
      <c r="B44" s="19" t="s">
        <v>208</v>
      </c>
      <c r="C44" s="56" t="s">
        <v>212</v>
      </c>
      <c r="D44" s="20"/>
      <c r="E44" s="19">
        <v>1</v>
      </c>
      <c r="F44" s="21">
        <v>0</v>
      </c>
      <c r="G44" s="19">
        <f t="shared" si="4"/>
        <v>1</v>
      </c>
      <c r="H44" s="22"/>
    </row>
    <row r="45" spans="1:8">
      <c r="A45" s="18"/>
      <c r="B45" s="19" t="s">
        <v>208</v>
      </c>
      <c r="C45" s="56" t="s">
        <v>213</v>
      </c>
      <c r="D45" s="20"/>
      <c r="E45" s="19">
        <v>1</v>
      </c>
      <c r="F45" s="21">
        <v>0</v>
      </c>
      <c r="G45" s="19">
        <f t="shared" si="4"/>
        <v>1</v>
      </c>
      <c r="H45" s="22"/>
    </row>
    <row r="46" spans="1:8">
      <c r="A46" s="18"/>
      <c r="B46" s="19" t="s">
        <v>208</v>
      </c>
      <c r="C46" s="56" t="s">
        <v>214</v>
      </c>
      <c r="D46" s="20"/>
      <c r="E46" s="19">
        <v>1</v>
      </c>
      <c r="F46" s="21">
        <v>0</v>
      </c>
      <c r="G46" s="19">
        <f t="shared" ref="G46" si="5">E46*(100%-F46)</f>
        <v>1</v>
      </c>
      <c r="H46" s="22"/>
    </row>
    <row r="47" spans="1:8">
      <c r="A47" s="18"/>
      <c r="B47" s="19" t="s">
        <v>208</v>
      </c>
      <c r="C47" s="56" t="s">
        <v>215</v>
      </c>
      <c r="D47" s="20"/>
      <c r="E47" s="19">
        <v>1</v>
      </c>
      <c r="F47" s="21">
        <v>0</v>
      </c>
      <c r="G47" s="19">
        <f t="shared" ref="G47:G48" si="6">E47*(100%-F47)</f>
        <v>1</v>
      </c>
      <c r="H47" s="22"/>
    </row>
    <row r="48" spans="1:8">
      <c r="A48" s="18"/>
      <c r="B48" s="19" t="s">
        <v>208</v>
      </c>
      <c r="C48" s="56" t="s">
        <v>216</v>
      </c>
      <c r="D48" s="20"/>
      <c r="E48" s="19">
        <v>1</v>
      </c>
      <c r="F48" s="21">
        <v>0</v>
      </c>
      <c r="G48" s="19">
        <f t="shared" si="6"/>
        <v>1</v>
      </c>
      <c r="H48" s="22"/>
    </row>
    <row r="49" spans="1:8">
      <c r="A49" s="18"/>
      <c r="B49" s="19" t="s">
        <v>208</v>
      </c>
      <c r="C49" s="56" t="s">
        <v>217</v>
      </c>
      <c r="D49" s="20"/>
      <c r="E49" s="19">
        <v>1</v>
      </c>
      <c r="F49" s="21">
        <v>0</v>
      </c>
      <c r="G49" s="19">
        <f t="shared" ref="G49:G50" si="7">E49*(100%-F49)</f>
        <v>1</v>
      </c>
      <c r="H49" s="22"/>
    </row>
    <row r="50" spans="1:8">
      <c r="A50" s="18"/>
      <c r="B50" s="19" t="s">
        <v>218</v>
      </c>
      <c r="C50" s="56" t="s">
        <v>219</v>
      </c>
      <c r="D50" s="20"/>
      <c r="E50" s="19">
        <v>1</v>
      </c>
      <c r="F50" s="21">
        <v>0</v>
      </c>
      <c r="G50" s="19">
        <f t="shared" si="7"/>
        <v>1</v>
      </c>
      <c r="H50" s="22"/>
    </row>
    <row r="51" spans="1:8">
      <c r="A51" s="18"/>
      <c r="B51" s="19" t="s">
        <v>218</v>
      </c>
      <c r="C51" s="56" t="s">
        <v>220</v>
      </c>
      <c r="D51" s="20"/>
      <c r="E51" s="19">
        <v>2</v>
      </c>
      <c r="F51" s="21">
        <v>0</v>
      </c>
      <c r="G51" s="19">
        <f t="shared" ref="G51" si="8">E51*(100%-F51)</f>
        <v>2</v>
      </c>
      <c r="H51" s="22"/>
    </row>
    <row r="52" spans="1:8">
      <c r="A52" s="18"/>
      <c r="B52" s="19" t="s">
        <v>218</v>
      </c>
      <c r="C52" s="56" t="s">
        <v>221</v>
      </c>
      <c r="D52" s="20"/>
      <c r="E52" s="19">
        <v>2</v>
      </c>
      <c r="F52" s="21">
        <v>0</v>
      </c>
      <c r="G52" s="19">
        <f t="shared" ref="G52" si="9">E52*(100%-F52)</f>
        <v>2</v>
      </c>
      <c r="H52" s="22"/>
    </row>
    <row r="53" spans="1:8">
      <c r="A53" s="18"/>
      <c r="B53" s="19" t="s">
        <v>218</v>
      </c>
      <c r="C53" s="56" t="s">
        <v>222</v>
      </c>
      <c r="D53" s="20"/>
      <c r="E53" s="19">
        <v>2</v>
      </c>
      <c r="F53" s="21">
        <v>0</v>
      </c>
      <c r="G53" s="19">
        <f t="shared" ref="G53" si="10">E53*(100%-F53)</f>
        <v>2</v>
      </c>
      <c r="H53" s="22"/>
    </row>
    <row r="54" spans="1:8">
      <c r="A54" s="18"/>
      <c r="B54" s="19" t="s">
        <v>218</v>
      </c>
      <c r="C54" s="56" t="s">
        <v>223</v>
      </c>
      <c r="D54" s="20"/>
      <c r="E54" s="19">
        <v>2</v>
      </c>
      <c r="F54" s="21">
        <v>0</v>
      </c>
      <c r="G54" s="19">
        <f t="shared" ref="G54:G55" si="11">E54*(100%-F54)</f>
        <v>2</v>
      </c>
      <c r="H54" s="22"/>
    </row>
    <row r="55" spans="1:8">
      <c r="A55" s="18"/>
      <c r="B55" s="19" t="s">
        <v>218</v>
      </c>
      <c r="C55" s="56" t="s">
        <v>224</v>
      </c>
      <c r="D55" s="20"/>
      <c r="E55" s="19">
        <v>2</v>
      </c>
      <c r="F55" s="21">
        <v>0</v>
      </c>
      <c r="G55" s="19">
        <f t="shared" si="11"/>
        <v>2</v>
      </c>
      <c r="H55" s="22"/>
    </row>
    <row r="56" spans="1:8">
      <c r="A56" s="18"/>
      <c r="B56" s="19" t="s">
        <v>218</v>
      </c>
      <c r="C56" s="56" t="s">
        <v>225</v>
      </c>
      <c r="D56" s="20"/>
      <c r="E56" s="19">
        <v>2</v>
      </c>
      <c r="F56" s="21">
        <v>0</v>
      </c>
      <c r="G56" s="19">
        <f t="shared" ref="G56:G59" si="12">E56*(100%-F56)</f>
        <v>2</v>
      </c>
      <c r="H56" s="22"/>
    </row>
    <row r="57" spans="1:8">
      <c r="A57" s="18"/>
      <c r="B57" s="19" t="s">
        <v>218</v>
      </c>
      <c r="C57" s="56" t="s">
        <v>226</v>
      </c>
      <c r="D57" s="20"/>
      <c r="E57" s="19">
        <v>2</v>
      </c>
      <c r="F57" s="21">
        <v>0</v>
      </c>
      <c r="G57" s="19">
        <f t="shared" si="12"/>
        <v>2</v>
      </c>
      <c r="H57" s="22"/>
    </row>
    <row r="58" spans="1:8">
      <c r="A58" s="18"/>
      <c r="B58" s="19" t="s">
        <v>218</v>
      </c>
      <c r="C58" s="56" t="s">
        <v>227</v>
      </c>
      <c r="D58" s="20"/>
      <c r="E58" s="19">
        <v>2</v>
      </c>
      <c r="F58" s="21">
        <v>0</v>
      </c>
      <c r="G58" s="19">
        <f t="shared" si="12"/>
        <v>2</v>
      </c>
      <c r="H58" s="22"/>
    </row>
    <row r="59" spans="1:8">
      <c r="A59" s="18"/>
      <c r="B59" s="19" t="s">
        <v>218</v>
      </c>
      <c r="C59" s="56" t="s">
        <v>228</v>
      </c>
      <c r="D59" s="20"/>
      <c r="E59" s="19">
        <v>2</v>
      </c>
      <c r="F59" s="21">
        <v>0</v>
      </c>
      <c r="G59" s="19">
        <f t="shared" si="12"/>
        <v>2</v>
      </c>
      <c r="H59" s="22"/>
    </row>
    <row r="60" spans="1:8">
      <c r="A60" s="18"/>
      <c r="B60" s="19" t="s">
        <v>218</v>
      </c>
      <c r="C60" s="56" t="s">
        <v>229</v>
      </c>
      <c r="D60" s="20"/>
      <c r="E60" s="19">
        <v>2</v>
      </c>
      <c r="F60" s="21">
        <v>0</v>
      </c>
      <c r="G60" s="19">
        <f t="shared" ref="G60:G63" si="13">E60*(100%-F60)</f>
        <v>2</v>
      </c>
      <c r="H60" s="22"/>
    </row>
    <row r="61" spans="1:8">
      <c r="A61" s="18"/>
      <c r="B61" s="19" t="s">
        <v>218</v>
      </c>
      <c r="C61" s="56" t="s">
        <v>230</v>
      </c>
      <c r="D61" s="20"/>
      <c r="E61" s="19">
        <v>2</v>
      </c>
      <c r="F61" s="21">
        <v>0</v>
      </c>
      <c r="G61" s="19">
        <f t="shared" si="13"/>
        <v>2</v>
      </c>
      <c r="H61" s="22"/>
    </row>
    <row r="62" spans="1:8">
      <c r="A62" s="18"/>
      <c r="B62" s="19" t="s">
        <v>218</v>
      </c>
      <c r="C62" s="56" t="s">
        <v>231</v>
      </c>
      <c r="D62" s="20"/>
      <c r="E62" s="19">
        <v>2</v>
      </c>
      <c r="F62" s="21">
        <v>0</v>
      </c>
      <c r="G62" s="19">
        <f t="shared" si="13"/>
        <v>2</v>
      </c>
      <c r="H62" s="22"/>
    </row>
    <row r="63" spans="1:8">
      <c r="A63" s="18"/>
      <c r="B63" s="19" t="s">
        <v>218</v>
      </c>
      <c r="C63" s="56" t="s">
        <v>232</v>
      </c>
      <c r="D63" s="20"/>
      <c r="E63" s="19">
        <v>2</v>
      </c>
      <c r="F63" s="21">
        <v>0</v>
      </c>
      <c r="G63" s="19">
        <f t="shared" si="13"/>
        <v>2</v>
      </c>
      <c r="H63" s="22"/>
    </row>
    <row r="64" spans="1:8">
      <c r="A64" s="18"/>
      <c r="B64" s="19" t="s">
        <v>218</v>
      </c>
      <c r="C64" s="56" t="s">
        <v>233</v>
      </c>
      <c r="D64" s="20"/>
      <c r="E64" s="19">
        <v>2</v>
      </c>
      <c r="F64" s="21">
        <v>0</v>
      </c>
      <c r="G64" s="19">
        <f t="shared" ref="G64:G67" si="14">E64*(100%-F64)</f>
        <v>2</v>
      </c>
      <c r="H64" s="22"/>
    </row>
    <row r="65" spans="1:8">
      <c r="A65" s="18"/>
      <c r="B65" s="19" t="s">
        <v>218</v>
      </c>
      <c r="C65" s="56" t="s">
        <v>234</v>
      </c>
      <c r="D65" s="20"/>
      <c r="E65" s="19">
        <v>2</v>
      </c>
      <c r="F65" s="21">
        <v>0</v>
      </c>
      <c r="G65" s="19">
        <f t="shared" si="14"/>
        <v>2</v>
      </c>
      <c r="H65" s="22"/>
    </row>
    <row r="66" spans="1:8">
      <c r="A66" s="18"/>
      <c r="B66" s="19" t="s">
        <v>218</v>
      </c>
      <c r="C66" s="56" t="s">
        <v>235</v>
      </c>
      <c r="D66" s="20"/>
      <c r="E66" s="19">
        <v>2</v>
      </c>
      <c r="F66" s="21">
        <v>0</v>
      </c>
      <c r="G66" s="19">
        <f t="shared" si="14"/>
        <v>2</v>
      </c>
      <c r="H66" s="22"/>
    </row>
    <row r="67" spans="1:8">
      <c r="A67" s="18"/>
      <c r="B67" s="19" t="s">
        <v>218</v>
      </c>
      <c r="C67" s="56" t="s">
        <v>236</v>
      </c>
      <c r="D67" s="20"/>
      <c r="E67" s="19">
        <v>2</v>
      </c>
      <c r="F67" s="21">
        <v>0</v>
      </c>
      <c r="G67" s="19">
        <f t="shared" si="14"/>
        <v>2</v>
      </c>
      <c r="H67" s="22"/>
    </row>
    <row r="68" spans="1:8">
      <c r="A68" s="18"/>
      <c r="B68" s="19" t="s">
        <v>218</v>
      </c>
      <c r="C68" s="56" t="s">
        <v>237</v>
      </c>
      <c r="D68" s="20"/>
      <c r="E68" s="19">
        <v>2</v>
      </c>
      <c r="F68" s="21">
        <v>0</v>
      </c>
      <c r="G68" s="19">
        <f t="shared" ref="G68" si="15">E68*(100%-F68)</f>
        <v>2</v>
      </c>
      <c r="H68" s="22"/>
    </row>
    <row r="69" spans="1:8">
      <c r="A69" s="18"/>
      <c r="B69" s="19"/>
      <c r="C69" s="19"/>
      <c r="D69" s="20"/>
      <c r="E69" s="19"/>
      <c r="F69" s="21"/>
      <c r="G69" s="19"/>
      <c r="H69" s="22"/>
    </row>
    <row r="70" spans="1:8" ht="21">
      <c r="A70" s="76" t="s">
        <v>79</v>
      </c>
      <c r="B70" s="76"/>
      <c r="C70" s="76"/>
      <c r="D70" s="76"/>
      <c r="E70" s="76"/>
      <c r="F70" s="76"/>
      <c r="G70" s="76"/>
      <c r="H70" s="22"/>
    </row>
    <row r="71" spans="1:8">
      <c r="A71" s="5"/>
      <c r="B71" s="2"/>
      <c r="C71" s="2"/>
      <c r="D71" s="1"/>
      <c r="E71" s="2"/>
      <c r="F71" s="7"/>
      <c r="G71" s="7"/>
    </row>
  </sheetData>
  <mergeCells count="5">
    <mergeCell ref="A70:G70"/>
    <mergeCell ref="B1:G1"/>
    <mergeCell ref="G2:H3"/>
    <mergeCell ref="E2:F2"/>
    <mergeCell ref="E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A2" sqref="A2:XFD3"/>
    </sheetView>
  </sheetViews>
  <sheetFormatPr defaultRowHeight="15"/>
  <cols>
    <col min="1" max="1" width="3" bestFit="1" customWidth="1"/>
    <col min="2" max="2" width="23.140625" customWidth="1"/>
    <col min="3" max="3" width="30.5703125" style="36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100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54">
        <f>SUM(E5:E31)</f>
        <v>67</v>
      </c>
      <c r="D2" s="15" t="s">
        <v>144</v>
      </c>
      <c r="E2" s="78">
        <f>SUM(G5:G31)</f>
        <v>67</v>
      </c>
      <c r="F2" s="78"/>
      <c r="G2" s="81"/>
      <c r="H2" s="81"/>
    </row>
    <row r="3" spans="1:9" ht="21">
      <c r="A3" s="9"/>
      <c r="B3" s="50" t="s">
        <v>78</v>
      </c>
      <c r="C3" s="55">
        <v>2.5</v>
      </c>
      <c r="D3" s="15" t="s">
        <v>76</v>
      </c>
      <c r="E3" s="78">
        <f>ROUND(((SUM(E12:E31)-SUM(G12:G31))/SUM(E12:E31))*100,0)</f>
        <v>0</v>
      </c>
      <c r="F3" s="78"/>
      <c r="G3" s="81"/>
      <c r="H3" s="81"/>
    </row>
    <row r="4" spans="1:9">
      <c r="A4" s="23" t="s">
        <v>4</v>
      </c>
      <c r="B4" s="24" t="s">
        <v>0</v>
      </c>
      <c r="C4" s="25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 ht="30">
      <c r="A5" s="18">
        <v>1</v>
      </c>
      <c r="B5" s="19" t="s">
        <v>81</v>
      </c>
      <c r="C5" s="57" t="s">
        <v>259</v>
      </c>
      <c r="D5" s="20" t="s">
        <v>243</v>
      </c>
      <c r="E5" s="19">
        <v>5</v>
      </c>
      <c r="F5" s="21">
        <v>0</v>
      </c>
      <c r="G5" s="19">
        <f>E5*(100%-F5)</f>
        <v>5</v>
      </c>
      <c r="H5" s="22"/>
    </row>
    <row r="6" spans="1:9">
      <c r="A6" s="18">
        <v>1</v>
      </c>
      <c r="B6" s="19" t="s">
        <v>81</v>
      </c>
      <c r="C6" s="57" t="s">
        <v>260</v>
      </c>
      <c r="D6" s="20"/>
      <c r="E6" s="19">
        <v>3</v>
      </c>
      <c r="F6" s="21">
        <v>0</v>
      </c>
      <c r="G6" s="19">
        <f>E6*(100%-F6)</f>
        <v>3</v>
      </c>
      <c r="H6" s="22"/>
    </row>
    <row r="7" spans="1:9">
      <c r="A7" s="18">
        <v>1</v>
      </c>
      <c r="B7" s="19" t="s">
        <v>81</v>
      </c>
      <c r="C7" s="57" t="s">
        <v>261</v>
      </c>
      <c r="D7" s="20"/>
      <c r="E7" s="19">
        <v>3</v>
      </c>
      <c r="F7" s="21">
        <v>0</v>
      </c>
      <c r="G7" s="19">
        <f>E7*(100%-F7)</f>
        <v>3</v>
      </c>
      <c r="H7" s="22"/>
    </row>
    <row r="8" spans="1:9">
      <c r="A8" s="18">
        <v>1</v>
      </c>
      <c r="B8" s="19" t="s">
        <v>81</v>
      </c>
      <c r="C8" s="57" t="s">
        <v>265</v>
      </c>
      <c r="D8" s="20"/>
      <c r="E8" s="19">
        <v>3</v>
      </c>
      <c r="F8" s="21">
        <v>0</v>
      </c>
      <c r="G8" s="19">
        <f>E8*(100%-F8)</f>
        <v>3</v>
      </c>
      <c r="H8" s="22"/>
    </row>
    <row r="9" spans="1:9">
      <c r="A9" s="18">
        <v>1</v>
      </c>
      <c r="B9" s="19" t="s">
        <v>81</v>
      </c>
      <c r="C9" s="57" t="s">
        <v>275</v>
      </c>
      <c r="D9" s="20"/>
      <c r="E9" s="19">
        <v>3</v>
      </c>
      <c r="F9" s="21">
        <v>0</v>
      </c>
      <c r="G9" s="19">
        <f>E9*(100%-F9)</f>
        <v>3</v>
      </c>
      <c r="H9" s="22"/>
    </row>
    <row r="10" spans="1:9">
      <c r="A10" s="18"/>
      <c r="B10" s="19" t="s">
        <v>81</v>
      </c>
      <c r="C10" s="57" t="s">
        <v>262</v>
      </c>
      <c r="D10" s="20"/>
      <c r="E10" s="19">
        <v>4</v>
      </c>
      <c r="F10" s="21">
        <v>0</v>
      </c>
      <c r="G10" s="19">
        <f t="shared" ref="G10" si="0">E10*(100%-F10)</f>
        <v>4</v>
      </c>
      <c r="H10" s="22"/>
    </row>
    <row r="11" spans="1:9">
      <c r="A11" s="18"/>
      <c r="B11" s="19" t="s">
        <v>81</v>
      </c>
      <c r="C11" s="57" t="s">
        <v>264</v>
      </c>
      <c r="D11" s="20"/>
      <c r="E11" s="19">
        <v>3</v>
      </c>
      <c r="F11" s="21">
        <v>0</v>
      </c>
      <c r="G11" s="19">
        <f t="shared" ref="G11" si="1">E11*(100%-F11)</f>
        <v>3</v>
      </c>
      <c r="H11" s="22"/>
    </row>
    <row r="12" spans="1:9">
      <c r="A12" s="18">
        <v>1</v>
      </c>
      <c r="B12" s="19" t="s">
        <v>81</v>
      </c>
      <c r="C12" s="57" t="s">
        <v>263</v>
      </c>
      <c r="D12" s="20"/>
      <c r="E12" s="19">
        <v>4</v>
      </c>
      <c r="F12" s="21">
        <v>0</v>
      </c>
      <c r="G12" s="19">
        <f>E12*(100%-F12)</f>
        <v>4</v>
      </c>
      <c r="H12" s="22"/>
    </row>
    <row r="13" spans="1:9">
      <c r="A13" s="18">
        <v>2</v>
      </c>
      <c r="B13" s="19" t="s">
        <v>81</v>
      </c>
      <c r="C13" s="57" t="s">
        <v>267</v>
      </c>
      <c r="D13" s="20"/>
      <c r="E13" s="19">
        <v>4</v>
      </c>
      <c r="F13" s="21">
        <v>0</v>
      </c>
      <c r="G13" s="19">
        <f t="shared" ref="G13:G31" si="2">E13*(100%-F13)</f>
        <v>4</v>
      </c>
      <c r="H13" s="22"/>
    </row>
    <row r="14" spans="1:9">
      <c r="A14" s="18">
        <v>2</v>
      </c>
      <c r="B14" s="19" t="s">
        <v>81</v>
      </c>
      <c r="C14" s="57" t="s">
        <v>268</v>
      </c>
      <c r="D14" s="20"/>
      <c r="E14" s="19">
        <v>3</v>
      </c>
      <c r="F14" s="21">
        <v>0</v>
      </c>
      <c r="G14" s="19">
        <f t="shared" si="2"/>
        <v>3</v>
      </c>
      <c r="H14" s="22"/>
    </row>
    <row r="15" spans="1:9">
      <c r="A15" s="18">
        <v>3</v>
      </c>
      <c r="B15" s="19" t="s">
        <v>81</v>
      </c>
      <c r="C15" s="57" t="s">
        <v>247</v>
      </c>
      <c r="D15" s="20"/>
      <c r="E15" s="19">
        <v>2</v>
      </c>
      <c r="F15" s="21">
        <v>0</v>
      </c>
      <c r="G15" s="19">
        <f t="shared" si="2"/>
        <v>2</v>
      </c>
      <c r="H15" s="22"/>
    </row>
    <row r="16" spans="1:9">
      <c r="A16" s="18"/>
      <c r="B16" s="19" t="s">
        <v>81</v>
      </c>
      <c r="C16" s="57" t="s">
        <v>248</v>
      </c>
      <c r="D16" s="20"/>
      <c r="E16" s="19">
        <v>2</v>
      </c>
      <c r="F16" s="21">
        <v>0</v>
      </c>
      <c r="G16" s="19">
        <f t="shared" si="2"/>
        <v>2</v>
      </c>
      <c r="H16" s="22"/>
    </row>
    <row r="17" spans="1:8">
      <c r="A17" s="18"/>
      <c r="B17" s="19"/>
      <c r="C17" s="57"/>
      <c r="D17" s="20"/>
      <c r="E17" s="19"/>
      <c r="F17" s="21"/>
      <c r="G17" s="19"/>
      <c r="H17" s="22"/>
    </row>
    <row r="18" spans="1:8">
      <c r="A18" s="18"/>
      <c r="B18" s="19" t="s">
        <v>9</v>
      </c>
      <c r="C18" s="57" t="s">
        <v>269</v>
      </c>
      <c r="D18" s="20" t="s">
        <v>96</v>
      </c>
      <c r="E18" s="19">
        <v>1</v>
      </c>
      <c r="F18" s="21">
        <v>0</v>
      </c>
      <c r="G18" s="19">
        <f t="shared" si="2"/>
        <v>1</v>
      </c>
      <c r="H18" s="22"/>
    </row>
    <row r="19" spans="1:8">
      <c r="A19" s="18"/>
      <c r="B19" s="19" t="s">
        <v>9</v>
      </c>
      <c r="C19" s="57" t="s">
        <v>270</v>
      </c>
      <c r="D19" s="20" t="s">
        <v>96</v>
      </c>
      <c r="E19" s="19">
        <v>1</v>
      </c>
      <c r="F19" s="21">
        <v>0</v>
      </c>
      <c r="G19" s="19">
        <f t="shared" si="2"/>
        <v>1</v>
      </c>
      <c r="H19" s="22"/>
    </row>
    <row r="20" spans="1:8" ht="18" customHeight="1">
      <c r="A20" s="18"/>
      <c r="B20" s="19" t="s">
        <v>9</v>
      </c>
      <c r="C20" s="57" t="s">
        <v>271</v>
      </c>
      <c r="D20" s="20" t="s">
        <v>96</v>
      </c>
      <c r="E20" s="19">
        <v>1</v>
      </c>
      <c r="F20" s="21">
        <v>0</v>
      </c>
      <c r="G20" s="19">
        <f t="shared" si="2"/>
        <v>1</v>
      </c>
      <c r="H20" s="22"/>
    </row>
    <row r="21" spans="1:8" ht="30">
      <c r="A21" s="18"/>
      <c r="B21" s="19" t="s">
        <v>9</v>
      </c>
      <c r="C21" s="57" t="s">
        <v>272</v>
      </c>
      <c r="D21" s="20" t="s">
        <v>96</v>
      </c>
      <c r="E21" s="19">
        <v>1</v>
      </c>
      <c r="F21" s="21">
        <v>0</v>
      </c>
      <c r="G21" s="19">
        <f t="shared" si="2"/>
        <v>1</v>
      </c>
      <c r="H21" s="22"/>
    </row>
    <row r="22" spans="1:8" ht="30">
      <c r="A22" s="18"/>
      <c r="B22" s="19" t="s">
        <v>9</v>
      </c>
      <c r="C22" s="57" t="s">
        <v>276</v>
      </c>
      <c r="D22" s="20"/>
      <c r="E22" s="19">
        <v>1</v>
      </c>
      <c r="F22" s="21">
        <v>0</v>
      </c>
      <c r="G22" s="19">
        <f t="shared" si="2"/>
        <v>1</v>
      </c>
      <c r="H22" s="22"/>
    </row>
    <row r="23" spans="1:8">
      <c r="A23" s="18"/>
      <c r="B23" s="19" t="s">
        <v>9</v>
      </c>
      <c r="C23" s="57" t="s">
        <v>273</v>
      </c>
      <c r="D23" s="20"/>
      <c r="E23" s="19">
        <v>1</v>
      </c>
      <c r="F23" s="21">
        <v>0</v>
      </c>
      <c r="G23" s="19">
        <f t="shared" si="2"/>
        <v>1</v>
      </c>
      <c r="H23" s="22"/>
    </row>
    <row r="24" spans="1:8">
      <c r="A24" s="18"/>
      <c r="B24" s="19" t="s">
        <v>9</v>
      </c>
      <c r="C24" s="57" t="s">
        <v>274</v>
      </c>
      <c r="D24" s="20"/>
      <c r="E24" s="19">
        <v>2</v>
      </c>
      <c r="F24" s="21">
        <v>0</v>
      </c>
      <c r="G24" s="19">
        <f t="shared" si="2"/>
        <v>2</v>
      </c>
      <c r="H24" s="22"/>
    </row>
    <row r="25" spans="1:8">
      <c r="A25" s="18"/>
      <c r="B25" s="19" t="s">
        <v>9</v>
      </c>
      <c r="C25" s="57" t="s">
        <v>277</v>
      </c>
      <c r="D25" s="20"/>
      <c r="E25" s="19">
        <v>1</v>
      </c>
      <c r="F25" s="21">
        <v>0</v>
      </c>
      <c r="G25" s="19">
        <f t="shared" si="2"/>
        <v>1</v>
      </c>
      <c r="H25" s="22"/>
    </row>
    <row r="26" spans="1:8">
      <c r="A26" s="18"/>
      <c r="B26" s="19" t="s">
        <v>9</v>
      </c>
      <c r="C26" s="57" t="s">
        <v>278</v>
      </c>
      <c r="D26" s="20"/>
      <c r="E26" s="19">
        <v>3</v>
      </c>
      <c r="F26" s="21">
        <v>0</v>
      </c>
      <c r="G26" s="19">
        <f t="shared" si="2"/>
        <v>3</v>
      </c>
      <c r="H26" s="22"/>
    </row>
    <row r="27" spans="1:8">
      <c r="A27" s="18"/>
      <c r="B27" s="19" t="s">
        <v>9</v>
      </c>
      <c r="C27" s="57" t="s">
        <v>279</v>
      </c>
      <c r="D27" s="20"/>
      <c r="E27" s="19">
        <v>2</v>
      </c>
      <c r="F27" s="21">
        <v>0</v>
      </c>
      <c r="G27" s="19">
        <f t="shared" si="2"/>
        <v>2</v>
      </c>
      <c r="H27" s="22"/>
    </row>
    <row r="28" spans="1:8">
      <c r="A28" s="18"/>
      <c r="B28" s="19" t="s">
        <v>9</v>
      </c>
      <c r="C28" s="57" t="s">
        <v>280</v>
      </c>
      <c r="D28" s="20"/>
      <c r="E28" s="19">
        <v>2</v>
      </c>
      <c r="F28" s="21">
        <v>0</v>
      </c>
      <c r="G28" s="19">
        <f t="shared" ref="G28:G30" si="3">E28*(100%-F28)</f>
        <v>2</v>
      </c>
      <c r="H28" s="22"/>
    </row>
    <row r="29" spans="1:8">
      <c r="A29" s="18"/>
      <c r="B29" s="19" t="s">
        <v>9</v>
      </c>
      <c r="C29" s="57" t="s">
        <v>281</v>
      </c>
      <c r="D29" s="20"/>
      <c r="E29" s="19">
        <v>2</v>
      </c>
      <c r="F29" s="21">
        <v>0</v>
      </c>
      <c r="G29" s="19">
        <f t="shared" si="3"/>
        <v>2</v>
      </c>
      <c r="H29" s="22"/>
    </row>
    <row r="30" spans="1:8">
      <c r="A30" s="18"/>
      <c r="B30" s="19" t="s">
        <v>9</v>
      </c>
      <c r="C30" s="57" t="s">
        <v>282</v>
      </c>
      <c r="D30" s="20"/>
      <c r="E30" s="19">
        <v>3</v>
      </c>
      <c r="F30" s="21">
        <v>0</v>
      </c>
      <c r="G30" s="19">
        <f t="shared" si="3"/>
        <v>3</v>
      </c>
      <c r="H30" s="22"/>
    </row>
    <row r="31" spans="1:8">
      <c r="A31" s="18"/>
      <c r="B31" s="19" t="s">
        <v>11</v>
      </c>
      <c r="C31" s="20"/>
      <c r="D31" s="20"/>
      <c r="E31" s="19">
        <v>7</v>
      </c>
      <c r="F31" s="21">
        <v>0</v>
      </c>
      <c r="G31" s="19">
        <f t="shared" si="2"/>
        <v>7</v>
      </c>
      <c r="H31" s="22"/>
    </row>
    <row r="32" spans="1:8" ht="21">
      <c r="A32" s="76" t="s">
        <v>79</v>
      </c>
      <c r="B32" s="76"/>
      <c r="C32" s="76"/>
      <c r="D32" s="76"/>
      <c r="E32" s="76"/>
      <c r="F32" s="76"/>
      <c r="G32" s="76"/>
      <c r="H32" s="22"/>
    </row>
    <row r="33" spans="1:7">
      <c r="A33" s="5"/>
      <c r="B33" s="2"/>
      <c r="C33" s="1"/>
      <c r="D33" s="1"/>
      <c r="E33" s="2"/>
      <c r="F33" s="7"/>
      <c r="G33" s="7"/>
    </row>
  </sheetData>
  <mergeCells count="5">
    <mergeCell ref="A32:G32"/>
    <mergeCell ref="B1:G1"/>
    <mergeCell ref="G2:H3"/>
    <mergeCell ref="E2:F2"/>
    <mergeCell ref="E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A2" sqref="A2:XFD3"/>
    </sheetView>
  </sheetViews>
  <sheetFormatPr defaultRowHeight="15"/>
  <cols>
    <col min="1" max="1" width="3" bestFit="1" customWidth="1"/>
    <col min="2" max="2" width="23.140625" customWidth="1"/>
    <col min="3" max="3" width="30.5703125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100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13">
        <f>SUM(E5:E18)</f>
        <v>27</v>
      </c>
      <c r="D2" s="15" t="s">
        <v>144</v>
      </c>
      <c r="E2" s="78">
        <f>SUM(G5:G18)</f>
        <v>27</v>
      </c>
      <c r="F2" s="78"/>
      <c r="G2" s="81"/>
      <c r="H2" s="81"/>
    </row>
    <row r="3" spans="1:9" ht="21">
      <c r="A3" s="9"/>
      <c r="B3" s="50" t="s">
        <v>78</v>
      </c>
      <c r="C3" s="16">
        <v>2.5</v>
      </c>
      <c r="D3" s="15" t="s">
        <v>76</v>
      </c>
      <c r="E3" s="78">
        <f>ROUND(((SUM(E7:E18)-SUM(G7:G18))/SUM(E7:E18))*100,0)</f>
        <v>0</v>
      </c>
      <c r="F3" s="78"/>
      <c r="G3" s="81"/>
      <c r="H3" s="81"/>
    </row>
    <row r="4" spans="1:9">
      <c r="A4" s="23" t="s">
        <v>4</v>
      </c>
      <c r="B4" s="24" t="s">
        <v>0</v>
      </c>
      <c r="C4" s="24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>
      <c r="A5" s="18">
        <v>1</v>
      </c>
      <c r="B5" s="19" t="s">
        <v>81</v>
      </c>
      <c r="C5" s="56" t="s">
        <v>298</v>
      </c>
      <c r="D5" s="20"/>
      <c r="E5" s="19">
        <v>3</v>
      </c>
      <c r="F5" s="21">
        <v>0</v>
      </c>
      <c r="G5" s="19">
        <f>E5*(100%-F5)</f>
        <v>3</v>
      </c>
      <c r="H5" s="22"/>
    </row>
    <row r="6" spans="1:9">
      <c r="A6" s="18"/>
      <c r="B6" s="19" t="s">
        <v>81</v>
      </c>
      <c r="C6" s="56" t="s">
        <v>299</v>
      </c>
      <c r="D6" s="20"/>
      <c r="E6" s="19">
        <v>3</v>
      </c>
      <c r="F6" s="21">
        <v>0</v>
      </c>
      <c r="G6" s="19">
        <f t="shared" ref="G6" si="0">E6*(100%-F6)</f>
        <v>3</v>
      </c>
      <c r="H6" s="22"/>
    </row>
    <row r="7" spans="1:9">
      <c r="A7" s="18">
        <v>1</v>
      </c>
      <c r="B7" s="19" t="s">
        <v>81</v>
      </c>
      <c r="C7" s="56" t="s">
        <v>300</v>
      </c>
      <c r="D7" s="20"/>
      <c r="E7" s="19">
        <v>3</v>
      </c>
      <c r="F7" s="21">
        <v>0</v>
      </c>
      <c r="G7" s="19">
        <f>E7*(100%-F7)</f>
        <v>3</v>
      </c>
      <c r="H7" s="22"/>
    </row>
    <row r="8" spans="1:9">
      <c r="A8" s="18"/>
      <c r="B8" s="19" t="s">
        <v>81</v>
      </c>
      <c r="C8" s="56" t="s">
        <v>301</v>
      </c>
      <c r="D8" s="20"/>
      <c r="E8" s="19">
        <v>3</v>
      </c>
      <c r="F8" s="21">
        <v>0</v>
      </c>
      <c r="G8" s="19">
        <f t="shared" ref="G8:G18" si="1">E8*(100%-F8)</f>
        <v>3</v>
      </c>
      <c r="H8" s="22"/>
    </row>
    <row r="9" spans="1:9">
      <c r="A9" s="18">
        <v>2</v>
      </c>
      <c r="B9" s="19" t="s">
        <v>81</v>
      </c>
      <c r="C9" s="56" t="s">
        <v>302</v>
      </c>
      <c r="D9" s="20"/>
      <c r="E9" s="19">
        <v>3</v>
      </c>
      <c r="F9" s="21">
        <v>0</v>
      </c>
      <c r="G9" s="19">
        <f t="shared" si="1"/>
        <v>3</v>
      </c>
      <c r="H9" s="22"/>
    </row>
    <row r="10" spans="1:9">
      <c r="A10" s="18">
        <v>2</v>
      </c>
      <c r="B10" s="19" t="s">
        <v>81</v>
      </c>
      <c r="C10" s="56" t="s">
        <v>303</v>
      </c>
      <c r="D10" s="20"/>
      <c r="E10" s="19">
        <v>3</v>
      </c>
      <c r="F10" s="21">
        <v>0</v>
      </c>
      <c r="G10" s="19">
        <f t="shared" si="1"/>
        <v>3</v>
      </c>
      <c r="H10" s="22"/>
    </row>
    <row r="11" spans="1:9">
      <c r="A11" s="18"/>
      <c r="B11" s="19"/>
      <c r="C11" s="56"/>
      <c r="D11" s="20"/>
      <c r="E11" s="19"/>
      <c r="F11" s="21"/>
      <c r="G11" s="19"/>
      <c r="H11" s="22"/>
    </row>
    <row r="12" spans="1:9">
      <c r="A12" s="18"/>
      <c r="B12" s="19" t="s">
        <v>9</v>
      </c>
      <c r="C12" s="56" t="s">
        <v>304</v>
      </c>
      <c r="D12" s="20"/>
      <c r="E12" s="19">
        <v>1</v>
      </c>
      <c r="F12" s="21">
        <v>0</v>
      </c>
      <c r="G12" s="19">
        <f t="shared" si="1"/>
        <v>1</v>
      </c>
      <c r="H12" s="22"/>
    </row>
    <row r="13" spans="1:9">
      <c r="A13" s="18"/>
      <c r="B13" s="19" t="s">
        <v>9</v>
      </c>
      <c r="C13" s="56" t="s">
        <v>305</v>
      </c>
      <c r="D13" s="20"/>
      <c r="E13" s="19">
        <v>1</v>
      </c>
      <c r="F13" s="21">
        <v>0</v>
      </c>
      <c r="G13" s="19">
        <f t="shared" si="1"/>
        <v>1</v>
      </c>
      <c r="H13" s="22"/>
    </row>
    <row r="14" spans="1:9">
      <c r="A14" s="18"/>
      <c r="B14" s="19" t="s">
        <v>9</v>
      </c>
      <c r="C14" s="56" t="s">
        <v>306</v>
      </c>
      <c r="D14" s="20"/>
      <c r="E14" s="19">
        <v>1</v>
      </c>
      <c r="F14" s="21">
        <v>0</v>
      </c>
      <c r="G14" s="19">
        <f t="shared" si="1"/>
        <v>1</v>
      </c>
      <c r="H14" s="22"/>
    </row>
    <row r="15" spans="1:9">
      <c r="A15" s="18"/>
      <c r="B15" s="19" t="s">
        <v>9</v>
      </c>
      <c r="C15" s="56" t="s">
        <v>307</v>
      </c>
      <c r="D15" s="20"/>
      <c r="E15" s="19">
        <v>1</v>
      </c>
      <c r="F15" s="21">
        <v>0</v>
      </c>
      <c r="G15" s="19">
        <f t="shared" si="1"/>
        <v>1</v>
      </c>
      <c r="H15" s="22"/>
    </row>
    <row r="16" spans="1:9">
      <c r="A16" s="18"/>
      <c r="B16" s="19" t="s">
        <v>9</v>
      </c>
      <c r="C16" s="56" t="s">
        <v>308</v>
      </c>
      <c r="D16" s="20"/>
      <c r="E16" s="19">
        <v>1</v>
      </c>
      <c r="F16" s="21">
        <v>0</v>
      </c>
      <c r="G16" s="19">
        <f t="shared" si="1"/>
        <v>1</v>
      </c>
      <c r="H16" s="22"/>
    </row>
    <row r="17" spans="1:8">
      <c r="A17" s="18"/>
      <c r="B17" s="19" t="s">
        <v>9</v>
      </c>
      <c r="C17" s="56" t="s">
        <v>309</v>
      </c>
      <c r="D17" s="20"/>
      <c r="E17" s="19">
        <v>1</v>
      </c>
      <c r="F17" s="21">
        <v>0</v>
      </c>
      <c r="G17" s="19">
        <f t="shared" si="1"/>
        <v>1</v>
      </c>
      <c r="H17" s="22"/>
    </row>
    <row r="18" spans="1:8">
      <c r="A18" s="18"/>
      <c r="B18" s="19" t="s">
        <v>11</v>
      </c>
      <c r="C18" s="19"/>
      <c r="D18" s="20"/>
      <c r="E18" s="19">
        <v>3</v>
      </c>
      <c r="F18" s="21">
        <v>0</v>
      </c>
      <c r="G18" s="19">
        <f t="shared" si="1"/>
        <v>3</v>
      </c>
      <c r="H18" s="22"/>
    </row>
    <row r="19" spans="1:8" ht="21">
      <c r="A19" s="76" t="s">
        <v>79</v>
      </c>
      <c r="B19" s="76"/>
      <c r="C19" s="76"/>
      <c r="D19" s="76"/>
      <c r="E19" s="76"/>
      <c r="F19" s="76"/>
      <c r="G19" s="76"/>
      <c r="H19" s="22"/>
    </row>
    <row r="20" spans="1:8">
      <c r="A20" s="5"/>
      <c r="B20" s="2"/>
      <c r="C20" s="2"/>
      <c r="D20" s="1"/>
      <c r="E20" s="2"/>
      <c r="F20" s="7"/>
      <c r="G20" s="7"/>
    </row>
  </sheetData>
  <mergeCells count="5">
    <mergeCell ref="A19:G19"/>
    <mergeCell ref="B1:G1"/>
    <mergeCell ref="G2:H3"/>
    <mergeCell ref="E2:F2"/>
    <mergeCell ref="E3:F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D13" sqref="D13"/>
    </sheetView>
  </sheetViews>
  <sheetFormatPr defaultRowHeight="15"/>
  <cols>
    <col min="1" max="1" width="3" bestFit="1" customWidth="1"/>
    <col min="2" max="2" width="23.140625" customWidth="1"/>
    <col min="3" max="3" width="30.5703125" style="36" customWidth="1"/>
    <col min="4" max="4" width="45.7109375" bestFit="1" customWidth="1"/>
    <col min="5" max="5" width="10.5703125" customWidth="1"/>
    <col min="6" max="6" width="9.5703125" customWidth="1"/>
    <col min="7" max="7" width="8.5703125" style="2" customWidth="1"/>
    <col min="8" max="8" width="41.140625" customWidth="1"/>
    <col min="9" max="9" width="10.7109375" bestFit="1" customWidth="1"/>
  </cols>
  <sheetData>
    <row r="1" spans="1:9" ht="21">
      <c r="A1" s="8"/>
      <c r="B1" s="77" t="s">
        <v>100</v>
      </c>
      <c r="C1" s="77"/>
      <c r="D1" s="77"/>
      <c r="E1" s="77"/>
      <c r="F1" s="77"/>
      <c r="G1" s="77"/>
      <c r="H1" s="14" t="s">
        <v>77</v>
      </c>
    </row>
    <row r="2" spans="1:9" ht="21">
      <c r="A2" s="9"/>
      <c r="B2" s="50" t="s">
        <v>145</v>
      </c>
      <c r="C2" s="54">
        <f>SUM(E5:E27)</f>
        <v>76.5</v>
      </c>
      <c r="D2" s="15" t="s">
        <v>144</v>
      </c>
      <c r="E2" s="78">
        <f>SUM(G5:G27)</f>
        <v>76.5</v>
      </c>
      <c r="F2" s="78"/>
      <c r="G2" s="81"/>
      <c r="H2" s="81"/>
    </row>
    <row r="3" spans="1:9" ht="21">
      <c r="A3" s="9"/>
      <c r="B3" s="50" t="s">
        <v>78</v>
      </c>
      <c r="C3" s="55">
        <v>2.5</v>
      </c>
      <c r="D3" s="15" t="s">
        <v>76</v>
      </c>
      <c r="E3" s="78">
        <f>ROUND(((SUM(E10:E27)-SUM(G10:G27))/SUM(E10:E27))*100,0)</f>
        <v>0</v>
      </c>
      <c r="F3" s="78"/>
      <c r="G3" s="81"/>
      <c r="H3" s="81"/>
    </row>
    <row r="4" spans="1:9">
      <c r="A4" s="23" t="s">
        <v>4</v>
      </c>
      <c r="B4" s="24" t="s">
        <v>0</v>
      </c>
      <c r="C4" s="25" t="s">
        <v>3</v>
      </c>
      <c r="D4" s="25" t="s">
        <v>1</v>
      </c>
      <c r="E4" s="26" t="s">
        <v>6</v>
      </c>
      <c r="F4" s="26" t="s">
        <v>2</v>
      </c>
      <c r="G4" s="27" t="s">
        <v>75</v>
      </c>
      <c r="H4" s="27" t="s">
        <v>117</v>
      </c>
      <c r="I4" s="12"/>
    </row>
    <row r="5" spans="1:9" ht="30">
      <c r="A5" s="18">
        <v>1</v>
      </c>
      <c r="B5" s="19" t="s">
        <v>81</v>
      </c>
      <c r="C5" s="57" t="s">
        <v>238</v>
      </c>
      <c r="D5" s="20" t="s">
        <v>243</v>
      </c>
      <c r="E5" s="19">
        <v>10</v>
      </c>
      <c r="F5" s="21">
        <v>0</v>
      </c>
      <c r="G5" s="19">
        <f>E5*(100%-F5)</f>
        <v>10</v>
      </c>
      <c r="H5" s="22"/>
    </row>
    <row r="6" spans="1:9">
      <c r="A6" s="18">
        <v>1</v>
      </c>
      <c r="B6" s="19" t="s">
        <v>81</v>
      </c>
      <c r="C6" s="57" t="s">
        <v>241</v>
      </c>
      <c r="D6" s="20"/>
      <c r="E6" s="19">
        <v>5</v>
      </c>
      <c r="F6" s="21">
        <v>0</v>
      </c>
      <c r="G6" s="19">
        <f>E6*(100%-F6)</f>
        <v>5</v>
      </c>
      <c r="H6" s="22"/>
    </row>
    <row r="7" spans="1:9" ht="30">
      <c r="A7" s="18">
        <v>1</v>
      </c>
      <c r="B7" s="19" t="s">
        <v>81</v>
      </c>
      <c r="C7" s="57" t="s">
        <v>242</v>
      </c>
      <c r="D7" s="20"/>
      <c r="E7" s="19">
        <v>6</v>
      </c>
      <c r="F7" s="21">
        <v>0</v>
      </c>
      <c r="G7" s="19">
        <f>E7*(100%-F7)</f>
        <v>6</v>
      </c>
      <c r="H7" s="22"/>
    </row>
    <row r="8" spans="1:9">
      <c r="A8" s="18"/>
      <c r="B8" s="19" t="s">
        <v>81</v>
      </c>
      <c r="C8" s="57" t="s">
        <v>266</v>
      </c>
      <c r="D8" s="20"/>
      <c r="E8" s="19">
        <v>3</v>
      </c>
      <c r="F8" s="21">
        <v>0</v>
      </c>
      <c r="G8" s="19">
        <f t="shared" ref="G8" si="0">E8*(100%-F8)</f>
        <v>3</v>
      </c>
      <c r="H8" s="22"/>
    </row>
    <row r="9" spans="1:9">
      <c r="A9" s="18"/>
      <c r="B9" s="19" t="s">
        <v>81</v>
      </c>
      <c r="C9" s="57" t="s">
        <v>239</v>
      </c>
      <c r="D9" s="20"/>
      <c r="E9" s="19">
        <v>5</v>
      </c>
      <c r="F9" s="21">
        <v>0</v>
      </c>
      <c r="G9" s="19">
        <f t="shared" ref="G9" si="1">E9*(100%-F9)</f>
        <v>5</v>
      </c>
      <c r="H9" s="22"/>
    </row>
    <row r="10" spans="1:9">
      <c r="A10" s="18">
        <v>1</v>
      </c>
      <c r="B10" s="19" t="s">
        <v>81</v>
      </c>
      <c r="C10" s="57" t="s">
        <v>240</v>
      </c>
      <c r="D10" s="20"/>
      <c r="E10" s="19">
        <v>6</v>
      </c>
      <c r="F10" s="21">
        <v>0</v>
      </c>
      <c r="G10" s="19">
        <f>E10*(100%-F10)</f>
        <v>6</v>
      </c>
      <c r="H10" s="22"/>
    </row>
    <row r="11" spans="1:9">
      <c r="A11" s="18"/>
      <c r="B11" s="19" t="s">
        <v>81</v>
      </c>
      <c r="C11" s="57" t="s">
        <v>244</v>
      </c>
      <c r="D11" s="20"/>
      <c r="E11" s="19">
        <v>6</v>
      </c>
      <c r="F11" s="21">
        <v>0</v>
      </c>
      <c r="G11" s="19">
        <f t="shared" ref="G11:G27" si="2">E11*(100%-F11)</f>
        <v>6</v>
      </c>
      <c r="H11" s="22"/>
    </row>
    <row r="12" spans="1:9">
      <c r="A12" s="18">
        <v>2</v>
      </c>
      <c r="B12" s="19" t="s">
        <v>81</v>
      </c>
      <c r="C12" s="57" t="s">
        <v>245</v>
      </c>
      <c r="D12" s="20"/>
      <c r="E12" s="19">
        <v>3</v>
      </c>
      <c r="F12" s="21">
        <v>0</v>
      </c>
      <c r="G12" s="19">
        <f t="shared" si="2"/>
        <v>3</v>
      </c>
      <c r="H12" s="22"/>
    </row>
    <row r="13" spans="1:9">
      <c r="A13" s="18">
        <v>2</v>
      </c>
      <c r="B13" s="19" t="s">
        <v>81</v>
      </c>
      <c r="C13" s="57" t="s">
        <v>246</v>
      </c>
      <c r="D13" s="20"/>
      <c r="E13" s="19">
        <v>3</v>
      </c>
      <c r="F13" s="21">
        <v>0</v>
      </c>
      <c r="G13" s="19">
        <f t="shared" si="2"/>
        <v>3</v>
      </c>
      <c r="H13" s="22"/>
    </row>
    <row r="14" spans="1:9">
      <c r="A14" s="18">
        <v>3</v>
      </c>
      <c r="B14" s="19" t="s">
        <v>81</v>
      </c>
      <c r="C14" s="57" t="s">
        <v>247</v>
      </c>
      <c r="D14" s="20"/>
      <c r="E14" s="19">
        <v>2</v>
      </c>
      <c r="F14" s="21">
        <v>0</v>
      </c>
      <c r="G14" s="19">
        <f t="shared" si="2"/>
        <v>2</v>
      </c>
      <c r="H14" s="22"/>
    </row>
    <row r="15" spans="1:9">
      <c r="A15" s="18"/>
      <c r="B15" s="19" t="s">
        <v>81</v>
      </c>
      <c r="C15" s="57" t="s">
        <v>248</v>
      </c>
      <c r="D15" s="20"/>
      <c r="E15" s="19">
        <v>2</v>
      </c>
      <c r="F15" s="21">
        <v>0</v>
      </c>
      <c r="G15" s="19">
        <f t="shared" si="2"/>
        <v>2</v>
      </c>
      <c r="H15" s="22"/>
    </row>
    <row r="16" spans="1:9">
      <c r="A16" s="18"/>
      <c r="B16" s="19"/>
      <c r="C16" s="57"/>
      <c r="D16" s="20"/>
      <c r="E16" s="19"/>
      <c r="F16" s="21"/>
      <c r="G16" s="19"/>
      <c r="H16" s="22"/>
    </row>
    <row r="17" spans="1:8">
      <c r="A17" s="18"/>
      <c r="B17" s="19" t="s">
        <v>9</v>
      </c>
      <c r="C17" s="57" t="s">
        <v>249</v>
      </c>
      <c r="D17" s="20" t="s">
        <v>96</v>
      </c>
      <c r="E17" s="19">
        <v>1</v>
      </c>
      <c r="F17" s="21">
        <v>0</v>
      </c>
      <c r="G17" s="19">
        <f t="shared" si="2"/>
        <v>1</v>
      </c>
      <c r="H17" s="22"/>
    </row>
    <row r="18" spans="1:8">
      <c r="A18" s="18"/>
      <c r="B18" s="19" t="s">
        <v>9</v>
      </c>
      <c r="C18" s="57" t="s">
        <v>250</v>
      </c>
      <c r="D18" s="20" t="s">
        <v>96</v>
      </c>
      <c r="E18" s="19">
        <v>1</v>
      </c>
      <c r="F18" s="21">
        <v>0</v>
      </c>
      <c r="G18" s="19">
        <f t="shared" si="2"/>
        <v>1</v>
      </c>
      <c r="H18" s="22"/>
    </row>
    <row r="19" spans="1:8" ht="30">
      <c r="A19" s="18"/>
      <c r="B19" s="19" t="s">
        <v>9</v>
      </c>
      <c r="C19" s="57" t="s">
        <v>251</v>
      </c>
      <c r="D19" s="20" t="s">
        <v>96</v>
      </c>
      <c r="E19" s="19">
        <v>1</v>
      </c>
      <c r="F19" s="21">
        <v>0</v>
      </c>
      <c r="G19" s="19">
        <f t="shared" si="2"/>
        <v>1</v>
      </c>
      <c r="H19" s="22"/>
    </row>
    <row r="20" spans="1:8">
      <c r="A20" s="18"/>
      <c r="B20" s="19" t="s">
        <v>9</v>
      </c>
      <c r="C20" s="57" t="s">
        <v>252</v>
      </c>
      <c r="D20" s="20" t="s">
        <v>96</v>
      </c>
      <c r="E20" s="19">
        <v>1</v>
      </c>
      <c r="F20" s="21">
        <v>0</v>
      </c>
      <c r="G20" s="19">
        <f t="shared" si="2"/>
        <v>1</v>
      </c>
      <c r="H20" s="22"/>
    </row>
    <row r="21" spans="1:8">
      <c r="A21" s="18"/>
      <c r="B21" s="19" t="s">
        <v>9</v>
      </c>
      <c r="C21" s="57" t="s">
        <v>253</v>
      </c>
      <c r="D21" s="20"/>
      <c r="E21" s="19">
        <v>1.5</v>
      </c>
      <c r="F21" s="21">
        <v>0</v>
      </c>
      <c r="G21" s="19">
        <f t="shared" si="2"/>
        <v>1.5</v>
      </c>
      <c r="H21" s="22"/>
    </row>
    <row r="22" spans="1:8">
      <c r="A22" s="18"/>
      <c r="B22" s="19" t="s">
        <v>9</v>
      </c>
      <c r="C22" s="57" t="s">
        <v>254</v>
      </c>
      <c r="D22" s="20"/>
      <c r="E22" s="19">
        <v>3</v>
      </c>
      <c r="F22" s="21">
        <v>0</v>
      </c>
      <c r="G22" s="19">
        <f t="shared" si="2"/>
        <v>3</v>
      </c>
      <c r="H22" s="22"/>
    </row>
    <row r="23" spans="1:8">
      <c r="A23" s="18"/>
      <c r="B23" s="19" t="s">
        <v>9</v>
      </c>
      <c r="C23" s="57" t="s">
        <v>255</v>
      </c>
      <c r="D23" s="20"/>
      <c r="E23" s="19">
        <v>2</v>
      </c>
      <c r="F23" s="21">
        <v>0</v>
      </c>
      <c r="G23" s="19">
        <f t="shared" si="2"/>
        <v>2</v>
      </c>
      <c r="H23" s="22"/>
    </row>
    <row r="24" spans="1:8" ht="30">
      <c r="A24" s="18"/>
      <c r="B24" s="19" t="s">
        <v>9</v>
      </c>
      <c r="C24" s="57" t="s">
        <v>256</v>
      </c>
      <c r="D24" s="20"/>
      <c r="E24" s="19">
        <v>3</v>
      </c>
      <c r="F24" s="21">
        <v>0</v>
      </c>
      <c r="G24" s="19">
        <f t="shared" si="2"/>
        <v>3</v>
      </c>
      <c r="H24" s="22"/>
    </row>
    <row r="25" spans="1:8" ht="30">
      <c r="A25" s="18"/>
      <c r="B25" s="19" t="s">
        <v>9</v>
      </c>
      <c r="C25" s="57" t="s">
        <v>257</v>
      </c>
      <c r="D25" s="20"/>
      <c r="E25" s="19">
        <v>1</v>
      </c>
      <c r="F25" s="21">
        <v>0</v>
      </c>
      <c r="G25" s="19">
        <f t="shared" si="2"/>
        <v>1</v>
      </c>
      <c r="H25" s="22"/>
    </row>
    <row r="26" spans="1:8">
      <c r="A26" s="18"/>
      <c r="B26" s="19" t="s">
        <v>9</v>
      </c>
      <c r="C26" s="57" t="s">
        <v>258</v>
      </c>
      <c r="D26" s="20"/>
      <c r="E26" s="19">
        <v>2</v>
      </c>
      <c r="F26" s="21">
        <v>0</v>
      </c>
      <c r="G26" s="19">
        <f t="shared" si="2"/>
        <v>2</v>
      </c>
      <c r="H26" s="22"/>
    </row>
    <row r="27" spans="1:8">
      <c r="A27" s="18"/>
      <c r="B27" s="19" t="s">
        <v>11</v>
      </c>
      <c r="C27" s="20"/>
      <c r="D27" s="20"/>
      <c r="E27" s="19">
        <v>9</v>
      </c>
      <c r="F27" s="21">
        <v>0</v>
      </c>
      <c r="G27" s="19">
        <f t="shared" si="2"/>
        <v>9</v>
      </c>
      <c r="H27" s="22"/>
    </row>
    <row r="28" spans="1:8" ht="21">
      <c r="A28" s="76" t="s">
        <v>79</v>
      </c>
      <c r="B28" s="76"/>
      <c r="C28" s="76"/>
      <c r="D28" s="76"/>
      <c r="E28" s="76"/>
      <c r="F28" s="76"/>
      <c r="G28" s="76"/>
      <c r="H28" s="22"/>
    </row>
    <row r="29" spans="1:8">
      <c r="A29" s="5"/>
      <c r="B29" s="2"/>
      <c r="C29" s="1"/>
      <c r="D29" s="1"/>
      <c r="E29" s="2"/>
      <c r="F29" s="7"/>
      <c r="G29" s="7"/>
    </row>
  </sheetData>
  <mergeCells count="5">
    <mergeCell ref="A28:G28"/>
    <mergeCell ref="B1:G1"/>
    <mergeCell ref="G2:H3"/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Capacity</vt:lpstr>
      <vt:lpstr>Master Pages</vt:lpstr>
      <vt:lpstr>Sales</vt:lpstr>
      <vt:lpstr>Planning</vt:lpstr>
      <vt:lpstr>Purchase</vt:lpstr>
      <vt:lpstr>Weaving</vt:lpstr>
      <vt:lpstr>Dyeing</vt:lpstr>
      <vt:lpstr>Trace Map</vt:lpstr>
      <vt:lpstr>Finishing</vt:lpstr>
      <vt:lpstr>Inventory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2015-05-15T09:43:59Z</dcterms:modified>
</cp:coreProperties>
</file>