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hase-master\output\analysis\"/>
    </mc:Choice>
  </mc:AlternateContent>
  <bookViews>
    <workbookView xWindow="0" yWindow="0" windowWidth="16380" windowHeight="8190" tabRatio="675" activeTab="7" xr2:uid="{00000000-000D-0000-FFFF-FFFF00000000}"/>
  </bookViews>
  <sheets>
    <sheet name="data=td" sheetId="1" r:id="rId1"/>
    <sheet name="data=c" sheetId="2" r:id="rId2"/>
    <sheet name="data=tdsmall" sheetId="5" r:id="rId3"/>
    <sheet name="data=tdc-a" sheetId="4" r:id="rId4"/>
    <sheet name="data=tdc-b" sheetId="3" r:id="rId5"/>
    <sheet name="r.preprocess" sheetId="7" r:id="rId6"/>
    <sheet name="r.fs vs nofs" sheetId="9" r:id="rId7"/>
    <sheet name="r.features" sheetId="8" r:id="rId8"/>
  </sheets>
  <calcPr calcId="171027"/>
  <fileRecoveryPr autoRecover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5" i="8" l="1"/>
  <c r="K4" i="8"/>
  <c r="K3" i="8"/>
  <c r="J5" i="8"/>
  <c r="J4" i="8"/>
  <c r="J3" i="8"/>
  <c r="I5" i="8"/>
  <c r="I4" i="8"/>
  <c r="I3" i="8"/>
  <c r="E5" i="8"/>
  <c r="D5" i="8"/>
  <c r="D4" i="8"/>
  <c r="D3" i="8"/>
  <c r="C5" i="8"/>
  <c r="C3" i="8"/>
  <c r="AB62" i="4" l="1"/>
  <c r="AB61" i="4"/>
  <c r="AB60" i="4"/>
  <c r="AB55" i="4"/>
  <c r="AB54" i="4"/>
  <c r="AB53" i="4"/>
  <c r="AB48" i="4"/>
  <c r="AB47" i="4"/>
  <c r="AB46" i="4"/>
  <c r="AB41" i="4"/>
  <c r="AB40" i="4"/>
  <c r="AB39" i="4"/>
  <c r="AB34" i="4"/>
  <c r="AB33" i="4"/>
  <c r="AB32" i="4"/>
  <c r="AB27" i="4"/>
  <c r="AB26" i="4"/>
  <c r="AB25" i="4"/>
  <c r="AB19" i="4"/>
  <c r="AB18" i="4"/>
  <c r="AB17" i="4"/>
  <c r="AB12" i="4"/>
  <c r="AB11" i="4"/>
  <c r="AB10" i="4"/>
  <c r="AB5" i="4"/>
  <c r="AB4" i="4"/>
  <c r="AB3" i="4"/>
  <c r="V62" i="4"/>
  <c r="V61" i="4"/>
  <c r="V60" i="4"/>
  <c r="T35" i="8" s="1"/>
  <c r="V55" i="4"/>
  <c r="V54" i="4"/>
  <c r="V53" i="4"/>
  <c r="V48" i="4"/>
  <c r="T31" i="8" s="1"/>
  <c r="V47" i="4"/>
  <c r="V46" i="4"/>
  <c r="V41" i="4"/>
  <c r="V40" i="4"/>
  <c r="V39" i="4"/>
  <c r="V34" i="4"/>
  <c r="V33" i="4"/>
  <c r="V32" i="4"/>
  <c r="T23" i="8" s="1"/>
  <c r="V27" i="4"/>
  <c r="V26" i="4"/>
  <c r="V25" i="4"/>
  <c r="V19" i="4"/>
  <c r="V18" i="4"/>
  <c r="V17" i="4"/>
  <c r="V12" i="4"/>
  <c r="V11" i="4"/>
  <c r="T15" i="8" s="1"/>
  <c r="V10" i="4"/>
  <c r="V5" i="4"/>
  <c r="V4" i="4"/>
  <c r="V3" i="4"/>
  <c r="P62" i="4"/>
  <c r="P61" i="4"/>
  <c r="P60" i="4"/>
  <c r="P55" i="4"/>
  <c r="P54" i="4"/>
  <c r="P53" i="4"/>
  <c r="P48" i="4"/>
  <c r="P47" i="4"/>
  <c r="P46" i="4"/>
  <c r="P41" i="4"/>
  <c r="P40" i="4"/>
  <c r="P39" i="4"/>
  <c r="P34" i="4"/>
  <c r="P33" i="4"/>
  <c r="P32" i="4"/>
  <c r="P27" i="4"/>
  <c r="P26" i="4"/>
  <c r="P25" i="4"/>
  <c r="P19" i="4"/>
  <c r="P18" i="4"/>
  <c r="P17" i="4"/>
  <c r="P12" i="4"/>
  <c r="P11" i="4"/>
  <c r="P10" i="4"/>
  <c r="P5" i="4"/>
  <c r="P4" i="4"/>
  <c r="P3" i="4"/>
  <c r="J62" i="4"/>
  <c r="J61" i="4"/>
  <c r="J60" i="4"/>
  <c r="J55" i="4"/>
  <c r="W27" i="9" s="1"/>
  <c r="J54" i="4"/>
  <c r="J53" i="4"/>
  <c r="J48" i="4"/>
  <c r="J47" i="4"/>
  <c r="W30" i="8" s="1"/>
  <c r="J46" i="4"/>
  <c r="J41" i="4"/>
  <c r="J40" i="4"/>
  <c r="J39" i="4"/>
  <c r="W28" i="9" s="1"/>
  <c r="J34" i="4"/>
  <c r="J33" i="4"/>
  <c r="J32" i="4"/>
  <c r="J27" i="4"/>
  <c r="W22" i="8" s="1"/>
  <c r="J26" i="4"/>
  <c r="J25" i="4"/>
  <c r="J19" i="4"/>
  <c r="J18" i="4"/>
  <c r="W18" i="8" s="1"/>
  <c r="J17" i="4"/>
  <c r="J12" i="4"/>
  <c r="J11" i="4"/>
  <c r="J10" i="4"/>
  <c r="O25" i="9" s="1"/>
  <c r="J5" i="4"/>
  <c r="J4" i="4"/>
  <c r="J3" i="4"/>
  <c r="D62" i="4"/>
  <c r="D61" i="4"/>
  <c r="D60" i="4"/>
  <c r="O38" i="7" s="1"/>
  <c r="D55" i="4"/>
  <c r="D54" i="4"/>
  <c r="D53" i="4"/>
  <c r="D48" i="4"/>
  <c r="T24" i="9" s="1"/>
  <c r="D47" i="4"/>
  <c r="D46" i="4"/>
  <c r="D41" i="4"/>
  <c r="D40" i="4"/>
  <c r="D39" i="4"/>
  <c r="D34" i="4"/>
  <c r="D33" i="4"/>
  <c r="D32" i="4"/>
  <c r="L25" i="9" s="1"/>
  <c r="D27" i="4"/>
  <c r="D26" i="4"/>
  <c r="L23" i="9" s="1"/>
  <c r="D25" i="4"/>
  <c r="D19" i="4"/>
  <c r="D18" i="4"/>
  <c r="D17" i="4"/>
  <c r="D12" i="4"/>
  <c r="D11" i="4"/>
  <c r="D10" i="4"/>
  <c r="D4" i="4"/>
  <c r="O5" i="7" s="1"/>
  <c r="D5" i="4"/>
  <c r="D3" i="4"/>
  <c r="AB23" i="1"/>
  <c r="AB22" i="1"/>
  <c r="AB21" i="1"/>
  <c r="AB14" i="1"/>
  <c r="K16" i="8" s="1"/>
  <c r="AB13" i="1"/>
  <c r="AB12" i="1"/>
  <c r="AB5" i="1"/>
  <c r="AB4" i="1"/>
  <c r="K12" i="8" s="1"/>
  <c r="AB3" i="1"/>
  <c r="V23" i="1"/>
  <c r="V22" i="1"/>
  <c r="V21" i="1"/>
  <c r="V14" i="1"/>
  <c r="H16" i="8" s="1"/>
  <c r="V13" i="1"/>
  <c r="V12" i="1"/>
  <c r="V5" i="1"/>
  <c r="V4" i="1"/>
  <c r="H12" i="8" s="1"/>
  <c r="V3" i="1"/>
  <c r="P23" i="1"/>
  <c r="P22" i="1"/>
  <c r="P21" i="1"/>
  <c r="P14" i="1"/>
  <c r="E16" i="8" s="1"/>
  <c r="P13" i="1"/>
  <c r="P12" i="1"/>
  <c r="P5" i="1"/>
  <c r="P4" i="1"/>
  <c r="E12" i="8" s="1"/>
  <c r="P3" i="1"/>
  <c r="J23" i="1"/>
  <c r="J22" i="1"/>
  <c r="J21" i="1"/>
  <c r="J14" i="1"/>
  <c r="J13" i="1"/>
  <c r="J12" i="1"/>
  <c r="J5" i="1"/>
  <c r="J4" i="1"/>
  <c r="J3" i="1"/>
  <c r="D23" i="1"/>
  <c r="D22" i="1"/>
  <c r="T8" i="9" s="1"/>
  <c r="D21" i="1"/>
  <c r="D14" i="1"/>
  <c r="D13" i="1"/>
  <c r="D12" i="1"/>
  <c r="D4" i="1"/>
  <c r="D5" i="1"/>
  <c r="D3" i="1"/>
  <c r="U40" i="9"/>
  <c r="V40" i="9"/>
  <c r="W40" i="9"/>
  <c r="U41" i="9"/>
  <c r="V41" i="9"/>
  <c r="W41" i="9"/>
  <c r="V39" i="9"/>
  <c r="W39" i="9"/>
  <c r="U39" i="9"/>
  <c r="R40" i="9"/>
  <c r="S40" i="9"/>
  <c r="T40" i="9"/>
  <c r="R41" i="9"/>
  <c r="S41" i="9"/>
  <c r="T41" i="9"/>
  <c r="S39" i="9"/>
  <c r="T39" i="9"/>
  <c r="R39" i="9"/>
  <c r="U37" i="9"/>
  <c r="V37" i="9"/>
  <c r="W37" i="9"/>
  <c r="U38" i="9"/>
  <c r="V38" i="9"/>
  <c r="W38" i="9"/>
  <c r="V36" i="9"/>
  <c r="W36" i="9"/>
  <c r="U36" i="9"/>
  <c r="R37" i="9"/>
  <c r="S37" i="9"/>
  <c r="T37" i="9"/>
  <c r="R38" i="9"/>
  <c r="S38" i="9"/>
  <c r="T38" i="9"/>
  <c r="S36" i="9"/>
  <c r="T36" i="9"/>
  <c r="R36" i="9"/>
  <c r="U34" i="9"/>
  <c r="V34" i="9"/>
  <c r="W34" i="9"/>
  <c r="U35" i="9"/>
  <c r="V35" i="9"/>
  <c r="W35" i="9"/>
  <c r="V33" i="9"/>
  <c r="W33" i="9"/>
  <c r="U33" i="9"/>
  <c r="R34" i="9"/>
  <c r="S34" i="9"/>
  <c r="T34" i="9"/>
  <c r="R35" i="9"/>
  <c r="S35" i="9"/>
  <c r="T35" i="9"/>
  <c r="S33" i="9"/>
  <c r="T33" i="9"/>
  <c r="R33" i="9"/>
  <c r="U29" i="9"/>
  <c r="V29" i="9"/>
  <c r="W29" i="9"/>
  <c r="U30" i="9"/>
  <c r="V30" i="9"/>
  <c r="W30" i="9"/>
  <c r="V28" i="9"/>
  <c r="U28" i="9"/>
  <c r="R29" i="9"/>
  <c r="S29" i="9"/>
  <c r="T29" i="9"/>
  <c r="R30" i="9"/>
  <c r="S30" i="9"/>
  <c r="T30" i="9"/>
  <c r="S28" i="9"/>
  <c r="T28" i="9"/>
  <c r="R28" i="9"/>
  <c r="U26" i="9"/>
  <c r="V26" i="9"/>
  <c r="W26" i="9"/>
  <c r="U27" i="9"/>
  <c r="V27" i="9"/>
  <c r="V25" i="9"/>
  <c r="U25" i="9"/>
  <c r="R26" i="9"/>
  <c r="S26" i="9"/>
  <c r="T26" i="9"/>
  <c r="R27" i="9"/>
  <c r="S27" i="9"/>
  <c r="T27" i="9"/>
  <c r="S25" i="9"/>
  <c r="T25" i="9"/>
  <c r="R25" i="9"/>
  <c r="U23" i="9"/>
  <c r="V23" i="9"/>
  <c r="W23" i="9"/>
  <c r="U24" i="9"/>
  <c r="V24" i="9"/>
  <c r="W24" i="9"/>
  <c r="V22" i="9"/>
  <c r="W22" i="9"/>
  <c r="U22" i="9"/>
  <c r="R23" i="9"/>
  <c r="S23" i="9"/>
  <c r="T23" i="9"/>
  <c r="R24" i="9"/>
  <c r="S24" i="9"/>
  <c r="S22" i="9"/>
  <c r="T22" i="9"/>
  <c r="R22" i="9"/>
  <c r="U18" i="9"/>
  <c r="V18" i="9"/>
  <c r="W18" i="9"/>
  <c r="U19" i="9"/>
  <c r="V19" i="9"/>
  <c r="W19" i="9"/>
  <c r="V17" i="9"/>
  <c r="W17" i="9"/>
  <c r="U17" i="9"/>
  <c r="R18" i="9"/>
  <c r="S18" i="9"/>
  <c r="T18" i="9"/>
  <c r="R19" i="9"/>
  <c r="S19" i="9"/>
  <c r="T19" i="9"/>
  <c r="S17" i="9"/>
  <c r="T17" i="9"/>
  <c r="R17" i="9"/>
  <c r="U13" i="9"/>
  <c r="V13" i="9"/>
  <c r="W13" i="9"/>
  <c r="U14" i="9"/>
  <c r="V14" i="9"/>
  <c r="W14" i="9"/>
  <c r="V12" i="9"/>
  <c r="W12" i="9"/>
  <c r="U12" i="9"/>
  <c r="R13" i="9"/>
  <c r="S13" i="9"/>
  <c r="T13" i="9"/>
  <c r="R14" i="9"/>
  <c r="S14" i="9"/>
  <c r="T14" i="9"/>
  <c r="S12" i="9"/>
  <c r="T12" i="9"/>
  <c r="R12" i="9"/>
  <c r="U8" i="9"/>
  <c r="V8" i="9"/>
  <c r="W8" i="9"/>
  <c r="U9" i="9"/>
  <c r="V9" i="9"/>
  <c r="W9" i="9"/>
  <c r="V7" i="9"/>
  <c r="W7" i="9"/>
  <c r="U7" i="9"/>
  <c r="R8" i="9"/>
  <c r="S8" i="9"/>
  <c r="R9" i="9"/>
  <c r="S9" i="9"/>
  <c r="T9" i="9"/>
  <c r="S7" i="9"/>
  <c r="R7" i="9"/>
  <c r="M40" i="9"/>
  <c r="N40" i="9"/>
  <c r="O40" i="9"/>
  <c r="M41" i="9"/>
  <c r="N41" i="9"/>
  <c r="O41" i="9"/>
  <c r="N39" i="9"/>
  <c r="O39" i="9"/>
  <c r="M39" i="9"/>
  <c r="J40" i="9"/>
  <c r="K40" i="9"/>
  <c r="L40" i="9"/>
  <c r="J41" i="9"/>
  <c r="K41" i="9"/>
  <c r="L41" i="9"/>
  <c r="K39" i="9"/>
  <c r="L39" i="9"/>
  <c r="J39" i="9"/>
  <c r="M37" i="9"/>
  <c r="N37" i="9"/>
  <c r="O37" i="9"/>
  <c r="M38" i="9"/>
  <c r="N38" i="9"/>
  <c r="O38" i="9"/>
  <c r="N36" i="9"/>
  <c r="O36" i="9"/>
  <c r="M36" i="9"/>
  <c r="J37" i="9"/>
  <c r="K37" i="9"/>
  <c r="L37" i="9"/>
  <c r="J38" i="9"/>
  <c r="K38" i="9"/>
  <c r="L38" i="9"/>
  <c r="K36" i="9"/>
  <c r="L36" i="9"/>
  <c r="J36" i="9"/>
  <c r="M34" i="9"/>
  <c r="N34" i="9"/>
  <c r="O34" i="9"/>
  <c r="M35" i="9"/>
  <c r="N35" i="9"/>
  <c r="O35" i="9"/>
  <c r="N33" i="9"/>
  <c r="O33" i="9"/>
  <c r="M33" i="9"/>
  <c r="J34" i="9"/>
  <c r="K34" i="9"/>
  <c r="L34" i="9"/>
  <c r="J35" i="9"/>
  <c r="K35" i="9"/>
  <c r="L35" i="9"/>
  <c r="K33" i="9"/>
  <c r="L33" i="9"/>
  <c r="J33" i="9"/>
  <c r="M29" i="9"/>
  <c r="N29" i="9"/>
  <c r="M30" i="9"/>
  <c r="N30" i="9"/>
  <c r="O30" i="9"/>
  <c r="N28" i="9"/>
  <c r="O28" i="9"/>
  <c r="M28" i="9"/>
  <c r="M26" i="9"/>
  <c r="N26" i="9"/>
  <c r="O26" i="9"/>
  <c r="M27" i="9"/>
  <c r="N27" i="9"/>
  <c r="O27" i="9"/>
  <c r="N25" i="9"/>
  <c r="M25" i="9"/>
  <c r="M23" i="9"/>
  <c r="N23" i="9"/>
  <c r="O23" i="9"/>
  <c r="M24" i="9"/>
  <c r="N24" i="9"/>
  <c r="O24" i="9"/>
  <c r="N22" i="9"/>
  <c r="O22" i="9"/>
  <c r="M22" i="9"/>
  <c r="J29" i="9"/>
  <c r="K29" i="9"/>
  <c r="L29" i="9"/>
  <c r="J30" i="9"/>
  <c r="K30" i="9"/>
  <c r="L30" i="9"/>
  <c r="K28" i="9"/>
  <c r="L28" i="9"/>
  <c r="J28" i="9"/>
  <c r="J26" i="9"/>
  <c r="K26" i="9"/>
  <c r="L26" i="9"/>
  <c r="J27" i="9"/>
  <c r="K27" i="9"/>
  <c r="L27" i="9"/>
  <c r="K25" i="9"/>
  <c r="J25" i="9"/>
  <c r="J23" i="9"/>
  <c r="K23" i="9"/>
  <c r="J24" i="9"/>
  <c r="K24" i="9"/>
  <c r="L24" i="9"/>
  <c r="K22" i="9"/>
  <c r="L22" i="9"/>
  <c r="J22" i="9"/>
  <c r="M18" i="9"/>
  <c r="N18" i="9"/>
  <c r="O18" i="9"/>
  <c r="M19" i="9"/>
  <c r="N19" i="9"/>
  <c r="O19" i="9"/>
  <c r="N17" i="9"/>
  <c r="O17" i="9"/>
  <c r="M17" i="9"/>
  <c r="J18" i="9"/>
  <c r="K18" i="9"/>
  <c r="L18" i="9"/>
  <c r="J19" i="9"/>
  <c r="K19" i="9"/>
  <c r="L19" i="9"/>
  <c r="K17" i="9"/>
  <c r="L17" i="9"/>
  <c r="J17" i="9"/>
  <c r="M13" i="9"/>
  <c r="N13" i="9"/>
  <c r="O13" i="9"/>
  <c r="M14" i="9"/>
  <c r="N14" i="9"/>
  <c r="O14" i="9"/>
  <c r="N12" i="9"/>
  <c r="O12" i="9"/>
  <c r="M12" i="9"/>
  <c r="J13" i="9"/>
  <c r="K13" i="9"/>
  <c r="L13" i="9"/>
  <c r="J14" i="9"/>
  <c r="K14" i="9"/>
  <c r="L14" i="9"/>
  <c r="K12" i="9"/>
  <c r="L12" i="9"/>
  <c r="J12" i="9"/>
  <c r="M8" i="9"/>
  <c r="N8" i="9"/>
  <c r="O8" i="9"/>
  <c r="M9" i="9"/>
  <c r="N9" i="9"/>
  <c r="O9" i="9"/>
  <c r="N7" i="9"/>
  <c r="O7" i="9"/>
  <c r="M7" i="9"/>
  <c r="J8" i="9"/>
  <c r="K8" i="9"/>
  <c r="L8" i="9"/>
  <c r="J9" i="9"/>
  <c r="K9" i="9"/>
  <c r="L9" i="9"/>
  <c r="K7" i="9"/>
  <c r="J7" i="9"/>
  <c r="U66" i="8"/>
  <c r="V66" i="8"/>
  <c r="W66" i="8"/>
  <c r="U67" i="8"/>
  <c r="V67" i="8"/>
  <c r="W67" i="8"/>
  <c r="V65" i="8"/>
  <c r="W65" i="8"/>
  <c r="U65" i="8"/>
  <c r="R66" i="8"/>
  <c r="S66" i="8"/>
  <c r="T66" i="8"/>
  <c r="R67" i="8"/>
  <c r="S67" i="8"/>
  <c r="T67" i="8"/>
  <c r="S65" i="8"/>
  <c r="T65" i="8"/>
  <c r="R65" i="8"/>
  <c r="O66" i="8"/>
  <c r="P66" i="8"/>
  <c r="Q66" i="8"/>
  <c r="O67" i="8"/>
  <c r="P67" i="8"/>
  <c r="Q67" i="8"/>
  <c r="P65" i="8"/>
  <c r="Q65" i="8"/>
  <c r="O65" i="8"/>
  <c r="U63" i="8"/>
  <c r="V63" i="8"/>
  <c r="W63" i="8"/>
  <c r="U64" i="8"/>
  <c r="V64" i="8"/>
  <c r="W64" i="8"/>
  <c r="V62" i="8"/>
  <c r="W62" i="8"/>
  <c r="U62" i="8"/>
  <c r="R64" i="8"/>
  <c r="S64" i="8"/>
  <c r="T64" i="8"/>
  <c r="R63" i="8"/>
  <c r="S63" i="8"/>
  <c r="T63" i="8"/>
  <c r="S62" i="8"/>
  <c r="T62" i="8"/>
  <c r="R62" i="8"/>
  <c r="O63" i="8"/>
  <c r="P63" i="8"/>
  <c r="Q63" i="8"/>
  <c r="O64" i="8"/>
  <c r="P64" i="8"/>
  <c r="Q64" i="8"/>
  <c r="P62" i="8"/>
  <c r="Q62" i="8"/>
  <c r="O62" i="8"/>
  <c r="U60" i="8"/>
  <c r="V60" i="8"/>
  <c r="W60" i="8"/>
  <c r="U61" i="8"/>
  <c r="V61" i="8"/>
  <c r="W61" i="8"/>
  <c r="V59" i="8"/>
  <c r="W59" i="8"/>
  <c r="U59" i="8"/>
  <c r="R60" i="8"/>
  <c r="S60" i="8"/>
  <c r="T60" i="8"/>
  <c r="R61" i="8"/>
  <c r="S61" i="8"/>
  <c r="T61" i="8"/>
  <c r="S59" i="8"/>
  <c r="T59" i="8"/>
  <c r="R59" i="8"/>
  <c r="O60" i="8"/>
  <c r="P60" i="8"/>
  <c r="Q60" i="8"/>
  <c r="O61" i="8"/>
  <c r="P61" i="8"/>
  <c r="Q61" i="8"/>
  <c r="P59" i="8"/>
  <c r="Q59" i="8"/>
  <c r="O59" i="8"/>
  <c r="U57" i="8"/>
  <c r="V57" i="8"/>
  <c r="W57" i="8"/>
  <c r="U58" i="8"/>
  <c r="V58" i="8"/>
  <c r="W58" i="8"/>
  <c r="V56" i="8"/>
  <c r="W56" i="8"/>
  <c r="U56" i="8"/>
  <c r="R57" i="8"/>
  <c r="S57" i="8"/>
  <c r="T57" i="8"/>
  <c r="R58" i="8"/>
  <c r="S58" i="8"/>
  <c r="T58" i="8"/>
  <c r="S56" i="8"/>
  <c r="T56" i="8"/>
  <c r="R56" i="8"/>
  <c r="O57" i="8"/>
  <c r="P57" i="8"/>
  <c r="Q57" i="8"/>
  <c r="O58" i="8"/>
  <c r="P58" i="8"/>
  <c r="Q58" i="8"/>
  <c r="P56" i="8"/>
  <c r="Q56" i="8"/>
  <c r="O56" i="8"/>
  <c r="U54" i="8"/>
  <c r="V54" i="8"/>
  <c r="W54" i="8"/>
  <c r="U55" i="8"/>
  <c r="V55" i="8"/>
  <c r="W55" i="8"/>
  <c r="V53" i="8"/>
  <c r="W53" i="8"/>
  <c r="U53" i="8"/>
  <c r="R54" i="8"/>
  <c r="S54" i="8"/>
  <c r="T54" i="8"/>
  <c r="R55" i="8"/>
  <c r="S55" i="8"/>
  <c r="T55" i="8"/>
  <c r="S53" i="8"/>
  <c r="T53" i="8"/>
  <c r="R53" i="8"/>
  <c r="O54" i="8"/>
  <c r="P54" i="8"/>
  <c r="Q54" i="8"/>
  <c r="O55" i="8"/>
  <c r="P55" i="8"/>
  <c r="Q55" i="8"/>
  <c r="P53" i="8"/>
  <c r="Q53" i="8"/>
  <c r="O53" i="8"/>
  <c r="U51" i="8"/>
  <c r="V51" i="8"/>
  <c r="W51" i="8"/>
  <c r="U52" i="8"/>
  <c r="V52" i="8"/>
  <c r="W52" i="8"/>
  <c r="V50" i="8"/>
  <c r="W50" i="8"/>
  <c r="U50" i="8"/>
  <c r="R51" i="8"/>
  <c r="S51" i="8"/>
  <c r="T51" i="8"/>
  <c r="R52" i="8"/>
  <c r="S52" i="8"/>
  <c r="T52" i="8"/>
  <c r="S50" i="8"/>
  <c r="T50" i="8"/>
  <c r="R50" i="8"/>
  <c r="O51" i="8"/>
  <c r="P51" i="8"/>
  <c r="Q51" i="8"/>
  <c r="O52" i="8"/>
  <c r="P52" i="8"/>
  <c r="Q52" i="8"/>
  <c r="P50" i="8"/>
  <c r="Q50" i="8"/>
  <c r="O50" i="8"/>
  <c r="U48" i="8"/>
  <c r="V48" i="8"/>
  <c r="W48" i="8"/>
  <c r="U49" i="8"/>
  <c r="V49" i="8"/>
  <c r="W49" i="8"/>
  <c r="V47" i="8"/>
  <c r="W47" i="8"/>
  <c r="U47" i="8"/>
  <c r="R48" i="8"/>
  <c r="S48" i="8"/>
  <c r="T48" i="8"/>
  <c r="R49" i="8"/>
  <c r="S49" i="8"/>
  <c r="T49" i="8"/>
  <c r="S47" i="8"/>
  <c r="T47" i="8"/>
  <c r="R47" i="8"/>
  <c r="O48" i="8"/>
  <c r="P48" i="8"/>
  <c r="Q48" i="8"/>
  <c r="O49" i="8"/>
  <c r="P49" i="8"/>
  <c r="Q49" i="8"/>
  <c r="P47" i="8"/>
  <c r="Q47" i="8"/>
  <c r="O47" i="8"/>
  <c r="U45" i="8"/>
  <c r="V45" i="8"/>
  <c r="W45" i="8"/>
  <c r="U46" i="8"/>
  <c r="V46" i="8"/>
  <c r="W46" i="8"/>
  <c r="V44" i="8"/>
  <c r="W44" i="8"/>
  <c r="U44" i="8"/>
  <c r="R45" i="8"/>
  <c r="S45" i="8"/>
  <c r="T45" i="8"/>
  <c r="R46" i="8"/>
  <c r="S46" i="8"/>
  <c r="T46" i="8"/>
  <c r="S44" i="8"/>
  <c r="T44" i="8"/>
  <c r="R44" i="8"/>
  <c r="O45" i="8"/>
  <c r="P45" i="8"/>
  <c r="Q45" i="8"/>
  <c r="O46" i="8"/>
  <c r="P46" i="8"/>
  <c r="Q46" i="8"/>
  <c r="P44" i="8"/>
  <c r="Q44" i="8"/>
  <c r="O44" i="8"/>
  <c r="U42" i="8"/>
  <c r="V42" i="8"/>
  <c r="W42" i="8"/>
  <c r="U43" i="8"/>
  <c r="V43" i="8"/>
  <c r="W43" i="8"/>
  <c r="V41" i="8"/>
  <c r="W41" i="8"/>
  <c r="U41" i="8"/>
  <c r="R42" i="8"/>
  <c r="S42" i="8"/>
  <c r="T42" i="8"/>
  <c r="R43" i="8"/>
  <c r="S43" i="8"/>
  <c r="T43" i="8"/>
  <c r="S41" i="8"/>
  <c r="T41" i="8"/>
  <c r="R41" i="8"/>
  <c r="O42" i="8"/>
  <c r="P42" i="8"/>
  <c r="Q42" i="8"/>
  <c r="O43" i="8"/>
  <c r="P43" i="8"/>
  <c r="Q43" i="8"/>
  <c r="P41" i="8"/>
  <c r="Q41" i="8"/>
  <c r="O41" i="8"/>
  <c r="U36" i="8"/>
  <c r="V36" i="8"/>
  <c r="W36" i="8"/>
  <c r="U37" i="8"/>
  <c r="V37" i="8"/>
  <c r="W37" i="8"/>
  <c r="V35" i="8"/>
  <c r="W35" i="8"/>
  <c r="U35" i="8"/>
  <c r="R36" i="8"/>
  <c r="S36" i="8"/>
  <c r="T36" i="8"/>
  <c r="R37" i="8"/>
  <c r="S37" i="8"/>
  <c r="T37" i="8"/>
  <c r="S35" i="8"/>
  <c r="R35" i="8"/>
  <c r="O36" i="8"/>
  <c r="P36" i="8"/>
  <c r="Q36" i="8"/>
  <c r="O37" i="8"/>
  <c r="P37" i="8"/>
  <c r="Q37" i="8"/>
  <c r="P35" i="8"/>
  <c r="Q35" i="8"/>
  <c r="O35" i="8"/>
  <c r="U33" i="8"/>
  <c r="V33" i="8"/>
  <c r="W33" i="8"/>
  <c r="U34" i="8"/>
  <c r="V34" i="8"/>
  <c r="V32" i="8"/>
  <c r="W32" i="8"/>
  <c r="U32" i="8"/>
  <c r="R33" i="8"/>
  <c r="S33" i="8"/>
  <c r="T33" i="8"/>
  <c r="R34" i="8"/>
  <c r="S34" i="8"/>
  <c r="S32" i="8"/>
  <c r="T32" i="8"/>
  <c r="R32" i="8"/>
  <c r="O33" i="8"/>
  <c r="P33" i="8"/>
  <c r="Q33" i="8"/>
  <c r="O34" i="8"/>
  <c r="P34" i="8"/>
  <c r="P32" i="8"/>
  <c r="Q32" i="8"/>
  <c r="O32" i="8"/>
  <c r="U30" i="8"/>
  <c r="V30" i="8"/>
  <c r="U31" i="8"/>
  <c r="V31" i="8"/>
  <c r="W31" i="8"/>
  <c r="V29" i="8"/>
  <c r="W29" i="8"/>
  <c r="U29" i="8"/>
  <c r="R30" i="8"/>
  <c r="S30" i="8"/>
  <c r="R31" i="8"/>
  <c r="S31" i="8"/>
  <c r="S29" i="8"/>
  <c r="T29" i="8"/>
  <c r="R29" i="8"/>
  <c r="O30" i="8"/>
  <c r="P30" i="8"/>
  <c r="O31" i="8"/>
  <c r="P31" i="8"/>
  <c r="Q31" i="8"/>
  <c r="P29" i="8"/>
  <c r="Q29" i="8"/>
  <c r="O29" i="8"/>
  <c r="U27" i="8"/>
  <c r="V27" i="8"/>
  <c r="W27" i="8"/>
  <c r="U28" i="8"/>
  <c r="V28" i="8"/>
  <c r="W28" i="8"/>
  <c r="V26" i="8"/>
  <c r="U26" i="8"/>
  <c r="R27" i="8"/>
  <c r="S27" i="8"/>
  <c r="T27" i="8"/>
  <c r="R28" i="8"/>
  <c r="S28" i="8"/>
  <c r="T28" i="8"/>
  <c r="S26" i="8"/>
  <c r="R26" i="8"/>
  <c r="O27" i="8"/>
  <c r="P27" i="8"/>
  <c r="Q27" i="8"/>
  <c r="O28" i="8"/>
  <c r="P28" i="8"/>
  <c r="Q28" i="8"/>
  <c r="P26" i="8"/>
  <c r="O26" i="8"/>
  <c r="U24" i="8"/>
  <c r="V24" i="8"/>
  <c r="W24" i="8"/>
  <c r="U25" i="8"/>
  <c r="V25" i="8"/>
  <c r="W25" i="8"/>
  <c r="V23" i="8"/>
  <c r="W23" i="8"/>
  <c r="U23" i="8"/>
  <c r="R24" i="8"/>
  <c r="S24" i="8"/>
  <c r="T24" i="8"/>
  <c r="R25" i="8"/>
  <c r="S25" i="8"/>
  <c r="T25" i="8"/>
  <c r="S23" i="8"/>
  <c r="R23" i="8"/>
  <c r="O24" i="8"/>
  <c r="P24" i="8"/>
  <c r="Q24" i="8"/>
  <c r="O25" i="8"/>
  <c r="P25" i="8"/>
  <c r="Q25" i="8"/>
  <c r="P23" i="8"/>
  <c r="Q23" i="8"/>
  <c r="O23" i="8"/>
  <c r="U22" i="8"/>
  <c r="V22" i="8"/>
  <c r="U21" i="8"/>
  <c r="V21" i="8"/>
  <c r="W21" i="8"/>
  <c r="V20" i="8"/>
  <c r="W20" i="8"/>
  <c r="U20" i="8"/>
  <c r="R21" i="8"/>
  <c r="S21" i="8"/>
  <c r="T21" i="8"/>
  <c r="R22" i="8"/>
  <c r="S22" i="8"/>
  <c r="S20" i="8"/>
  <c r="T20" i="8"/>
  <c r="R20" i="8"/>
  <c r="O21" i="8"/>
  <c r="P21" i="8"/>
  <c r="Q21" i="8"/>
  <c r="O22" i="8"/>
  <c r="P22" i="8"/>
  <c r="P20" i="8"/>
  <c r="Q20" i="8"/>
  <c r="O20" i="8"/>
  <c r="U18" i="8"/>
  <c r="V18" i="8"/>
  <c r="U19" i="8"/>
  <c r="V19" i="8"/>
  <c r="W19" i="8"/>
  <c r="V17" i="8"/>
  <c r="W17" i="8"/>
  <c r="U17" i="8"/>
  <c r="R18" i="8"/>
  <c r="S18" i="8"/>
  <c r="R19" i="8"/>
  <c r="S19" i="8"/>
  <c r="T19" i="8"/>
  <c r="S17" i="8"/>
  <c r="T17" i="8"/>
  <c r="R17" i="8"/>
  <c r="O18" i="8"/>
  <c r="P18" i="8"/>
  <c r="O19" i="8"/>
  <c r="P19" i="8"/>
  <c r="Q19" i="8"/>
  <c r="P17" i="8"/>
  <c r="Q17" i="8"/>
  <c r="O17" i="8"/>
  <c r="U15" i="8"/>
  <c r="V15" i="8"/>
  <c r="W15" i="8"/>
  <c r="U16" i="8"/>
  <c r="V16" i="8"/>
  <c r="W16" i="8"/>
  <c r="V14" i="8"/>
  <c r="U14" i="8"/>
  <c r="R15" i="8"/>
  <c r="S15" i="8"/>
  <c r="R16" i="8"/>
  <c r="S16" i="8"/>
  <c r="T16" i="8"/>
  <c r="S14" i="8"/>
  <c r="R14" i="8"/>
  <c r="O15" i="8"/>
  <c r="P15" i="8"/>
  <c r="Q15" i="8"/>
  <c r="O16" i="8"/>
  <c r="P16" i="8"/>
  <c r="Q16" i="8"/>
  <c r="P14" i="8"/>
  <c r="O14" i="8"/>
  <c r="U12" i="8"/>
  <c r="V12" i="8"/>
  <c r="W12" i="8"/>
  <c r="U13" i="8"/>
  <c r="V13" i="8"/>
  <c r="W13" i="8"/>
  <c r="V11" i="8"/>
  <c r="W11" i="8"/>
  <c r="U11" i="8"/>
  <c r="R12" i="8"/>
  <c r="S12" i="8"/>
  <c r="T12" i="8"/>
  <c r="R13" i="8"/>
  <c r="S13" i="8"/>
  <c r="T13" i="8"/>
  <c r="S11" i="8"/>
  <c r="T11" i="8"/>
  <c r="R11" i="8"/>
  <c r="O12" i="8"/>
  <c r="P12" i="8"/>
  <c r="Q12" i="8"/>
  <c r="O13" i="8"/>
  <c r="P13" i="8"/>
  <c r="Q13" i="8"/>
  <c r="P11" i="8"/>
  <c r="Q11" i="8"/>
  <c r="O11" i="8"/>
  <c r="I42" i="8"/>
  <c r="J42" i="8"/>
  <c r="K42" i="8"/>
  <c r="I43" i="8"/>
  <c r="J43" i="8"/>
  <c r="K43" i="8"/>
  <c r="J41" i="8"/>
  <c r="K41" i="8"/>
  <c r="I41" i="8"/>
  <c r="F42" i="8"/>
  <c r="G42" i="8"/>
  <c r="H42" i="8"/>
  <c r="F43" i="8"/>
  <c r="G43" i="8"/>
  <c r="H43" i="8"/>
  <c r="G41" i="8"/>
  <c r="H41" i="8"/>
  <c r="F41" i="8"/>
  <c r="C42" i="8"/>
  <c r="D42" i="8"/>
  <c r="E42" i="8"/>
  <c r="C43" i="8"/>
  <c r="D43" i="8"/>
  <c r="E43" i="8"/>
  <c r="D41" i="8"/>
  <c r="E41" i="8"/>
  <c r="C41" i="8"/>
  <c r="I39" i="8"/>
  <c r="J39" i="8"/>
  <c r="K39" i="8"/>
  <c r="I40" i="8"/>
  <c r="J40" i="8"/>
  <c r="K40" i="8"/>
  <c r="J38" i="8"/>
  <c r="K38" i="8"/>
  <c r="I38" i="8"/>
  <c r="F39" i="8"/>
  <c r="G39" i="8"/>
  <c r="H39" i="8"/>
  <c r="F40" i="8"/>
  <c r="G40" i="8"/>
  <c r="H40" i="8"/>
  <c r="G38" i="8"/>
  <c r="H38" i="8"/>
  <c r="F38" i="8"/>
  <c r="C39" i="8"/>
  <c r="D39" i="8"/>
  <c r="E39" i="8"/>
  <c r="C40" i="8"/>
  <c r="D40" i="8"/>
  <c r="E40" i="8"/>
  <c r="D38" i="8"/>
  <c r="E38" i="8"/>
  <c r="C38" i="8"/>
  <c r="I36" i="8"/>
  <c r="J36" i="8"/>
  <c r="K36" i="8"/>
  <c r="I37" i="8"/>
  <c r="J37" i="8"/>
  <c r="K37" i="8"/>
  <c r="J35" i="8"/>
  <c r="K35" i="8"/>
  <c r="I35" i="8"/>
  <c r="F36" i="8"/>
  <c r="G36" i="8"/>
  <c r="H36" i="8"/>
  <c r="F37" i="8"/>
  <c r="G37" i="8"/>
  <c r="H37" i="8"/>
  <c r="G35" i="8"/>
  <c r="H35" i="8"/>
  <c r="F35" i="8"/>
  <c r="C36" i="8"/>
  <c r="D36" i="8"/>
  <c r="E36" i="8"/>
  <c r="C37" i="8"/>
  <c r="D37" i="8"/>
  <c r="E37" i="8"/>
  <c r="E35" i="8"/>
  <c r="D35" i="8"/>
  <c r="C35" i="8"/>
  <c r="I30" i="8"/>
  <c r="J30" i="8"/>
  <c r="K30" i="8"/>
  <c r="I31" i="8"/>
  <c r="J31" i="8"/>
  <c r="K31" i="8"/>
  <c r="J29" i="8"/>
  <c r="K29" i="8"/>
  <c r="I29" i="8"/>
  <c r="F30" i="8"/>
  <c r="G30" i="8"/>
  <c r="H30" i="8"/>
  <c r="F31" i="8"/>
  <c r="G31" i="8"/>
  <c r="H31" i="8"/>
  <c r="G29" i="8"/>
  <c r="H29" i="8"/>
  <c r="F29" i="8"/>
  <c r="C30" i="8"/>
  <c r="D30" i="8"/>
  <c r="E30" i="8"/>
  <c r="C31" i="8"/>
  <c r="D31" i="8"/>
  <c r="E31" i="8"/>
  <c r="D29" i="8"/>
  <c r="E29" i="8"/>
  <c r="C29" i="8"/>
  <c r="I27" i="8"/>
  <c r="J27" i="8"/>
  <c r="K27" i="8"/>
  <c r="I28" i="8"/>
  <c r="J28" i="8"/>
  <c r="K28" i="8"/>
  <c r="J26" i="8"/>
  <c r="K26" i="8"/>
  <c r="I26" i="8"/>
  <c r="F27" i="8"/>
  <c r="G27" i="8"/>
  <c r="H27" i="8"/>
  <c r="F28" i="8"/>
  <c r="G28" i="8"/>
  <c r="H28" i="8"/>
  <c r="G26" i="8"/>
  <c r="H26" i="8"/>
  <c r="F26" i="8"/>
  <c r="C27" i="8"/>
  <c r="D27" i="8"/>
  <c r="E27" i="8"/>
  <c r="C28" i="8"/>
  <c r="D28" i="8"/>
  <c r="E28" i="8"/>
  <c r="D26" i="8"/>
  <c r="E26" i="8"/>
  <c r="C26" i="8"/>
  <c r="I24" i="8"/>
  <c r="J24" i="8"/>
  <c r="K24" i="8"/>
  <c r="I25" i="8"/>
  <c r="J25" i="8"/>
  <c r="K25" i="8"/>
  <c r="J23" i="8"/>
  <c r="K23" i="8"/>
  <c r="I23" i="8"/>
  <c r="F24" i="8"/>
  <c r="G24" i="8"/>
  <c r="H24" i="8"/>
  <c r="F25" i="8"/>
  <c r="G25" i="8"/>
  <c r="H25" i="8"/>
  <c r="G23" i="8"/>
  <c r="H23" i="8"/>
  <c r="F23" i="8"/>
  <c r="C24" i="8"/>
  <c r="D24" i="8"/>
  <c r="E24" i="8"/>
  <c r="C25" i="8"/>
  <c r="D25" i="8"/>
  <c r="E25" i="8"/>
  <c r="D23" i="8"/>
  <c r="E23" i="8"/>
  <c r="C23" i="8"/>
  <c r="I18" i="8"/>
  <c r="J18" i="8"/>
  <c r="K18" i="8"/>
  <c r="I19" i="8"/>
  <c r="J19" i="8"/>
  <c r="K19" i="8"/>
  <c r="J17" i="8"/>
  <c r="K17" i="8"/>
  <c r="I17" i="8"/>
  <c r="F18" i="8"/>
  <c r="G18" i="8"/>
  <c r="H18" i="8"/>
  <c r="F19" i="8"/>
  <c r="G19" i="8"/>
  <c r="H19" i="8"/>
  <c r="G17" i="8"/>
  <c r="H17" i="8"/>
  <c r="F17" i="8"/>
  <c r="C18" i="8"/>
  <c r="D18" i="8"/>
  <c r="E18" i="8"/>
  <c r="C19" i="8"/>
  <c r="D19" i="8"/>
  <c r="E19" i="8"/>
  <c r="D17" i="8"/>
  <c r="E17" i="8"/>
  <c r="C17" i="8"/>
  <c r="I15" i="8"/>
  <c r="J15" i="8"/>
  <c r="K15" i="8"/>
  <c r="I16" i="8"/>
  <c r="J16" i="8"/>
  <c r="J14" i="8"/>
  <c r="K14" i="8"/>
  <c r="I14" i="8"/>
  <c r="F15" i="8"/>
  <c r="G15" i="8"/>
  <c r="H15" i="8"/>
  <c r="F16" i="8"/>
  <c r="G16" i="8"/>
  <c r="G14" i="8"/>
  <c r="H14" i="8"/>
  <c r="F14" i="8"/>
  <c r="C15" i="8"/>
  <c r="D15" i="8"/>
  <c r="E15" i="8"/>
  <c r="C16" i="8"/>
  <c r="D16" i="8"/>
  <c r="D14" i="8"/>
  <c r="E14" i="8"/>
  <c r="C14" i="8"/>
  <c r="I12" i="8"/>
  <c r="J12" i="8"/>
  <c r="I13" i="8"/>
  <c r="J13" i="8"/>
  <c r="K13" i="8"/>
  <c r="J11" i="8"/>
  <c r="K11" i="8"/>
  <c r="I11" i="8"/>
  <c r="F12" i="8"/>
  <c r="G12" i="8"/>
  <c r="F13" i="8"/>
  <c r="G13" i="8"/>
  <c r="H13" i="8"/>
  <c r="G11" i="8"/>
  <c r="H11" i="8"/>
  <c r="F11" i="8"/>
  <c r="C12" i="8"/>
  <c r="D12" i="8"/>
  <c r="C13" i="8"/>
  <c r="D13" i="8"/>
  <c r="E13" i="8"/>
  <c r="D11" i="8"/>
  <c r="E11" i="8"/>
  <c r="C11" i="8"/>
  <c r="Q39" i="7"/>
  <c r="R39" i="7"/>
  <c r="S39" i="7"/>
  <c r="Q40" i="7"/>
  <c r="R40" i="7"/>
  <c r="S40" i="7"/>
  <c r="R38" i="7"/>
  <c r="S38" i="7"/>
  <c r="Q38" i="7"/>
  <c r="Q35" i="7"/>
  <c r="R35" i="7"/>
  <c r="S35" i="7"/>
  <c r="Q36" i="7"/>
  <c r="R36" i="7"/>
  <c r="S36" i="7"/>
  <c r="R34" i="7"/>
  <c r="S34" i="7"/>
  <c r="Q34" i="7"/>
  <c r="Q31" i="7"/>
  <c r="R31" i="7"/>
  <c r="S31" i="7"/>
  <c r="Q32" i="7"/>
  <c r="R32" i="7"/>
  <c r="S32" i="7"/>
  <c r="R30" i="7"/>
  <c r="S30" i="7"/>
  <c r="Q30" i="7"/>
  <c r="Q26" i="7"/>
  <c r="R26" i="7"/>
  <c r="S26" i="7"/>
  <c r="Q27" i="7"/>
  <c r="R27" i="7"/>
  <c r="S27" i="7"/>
  <c r="R25" i="7"/>
  <c r="S25" i="7"/>
  <c r="Q25" i="7"/>
  <c r="Q22" i="7"/>
  <c r="R22" i="7"/>
  <c r="S22" i="7"/>
  <c r="Q23" i="7"/>
  <c r="R23" i="7"/>
  <c r="S23" i="7"/>
  <c r="R21" i="7"/>
  <c r="S21" i="7"/>
  <c r="Q21" i="7"/>
  <c r="Q18" i="7"/>
  <c r="R18" i="7"/>
  <c r="S18" i="7"/>
  <c r="Q19" i="7"/>
  <c r="R19" i="7"/>
  <c r="S19" i="7"/>
  <c r="R17" i="7"/>
  <c r="S17" i="7"/>
  <c r="Q17" i="7"/>
  <c r="Q13" i="7"/>
  <c r="R13" i="7"/>
  <c r="S13" i="7"/>
  <c r="Q14" i="7"/>
  <c r="R14" i="7"/>
  <c r="S14" i="7"/>
  <c r="R12" i="7"/>
  <c r="S12" i="7"/>
  <c r="Q12" i="7"/>
  <c r="Q9" i="7"/>
  <c r="R9" i="7"/>
  <c r="S9" i="7"/>
  <c r="Q10" i="7"/>
  <c r="R10" i="7"/>
  <c r="S10" i="7"/>
  <c r="R8" i="7"/>
  <c r="S8" i="7"/>
  <c r="Q8" i="7"/>
  <c r="Q5" i="7"/>
  <c r="R5" i="7"/>
  <c r="S5" i="7"/>
  <c r="Q6" i="7"/>
  <c r="R6" i="7"/>
  <c r="S6" i="7"/>
  <c r="R4" i="7"/>
  <c r="S4" i="7"/>
  <c r="Q4" i="7"/>
  <c r="M39" i="7"/>
  <c r="N39" i="7"/>
  <c r="O39" i="7"/>
  <c r="M40" i="7"/>
  <c r="N40" i="7"/>
  <c r="O40" i="7"/>
  <c r="N38" i="7"/>
  <c r="M38" i="7"/>
  <c r="M35" i="7"/>
  <c r="N35" i="7"/>
  <c r="O35" i="7"/>
  <c r="M36" i="7"/>
  <c r="N36" i="7"/>
  <c r="N34" i="7"/>
  <c r="O34" i="7"/>
  <c r="M34" i="7"/>
  <c r="M31" i="7"/>
  <c r="N31" i="7"/>
  <c r="M32" i="7"/>
  <c r="N32" i="7"/>
  <c r="O32" i="7"/>
  <c r="N30" i="7"/>
  <c r="O30" i="7"/>
  <c r="M30" i="7"/>
  <c r="M26" i="7"/>
  <c r="N26" i="7"/>
  <c r="M27" i="7"/>
  <c r="N27" i="7"/>
  <c r="O27" i="7"/>
  <c r="N25" i="7"/>
  <c r="O25" i="7"/>
  <c r="M25" i="7"/>
  <c r="M22" i="7"/>
  <c r="N22" i="7"/>
  <c r="O22" i="7"/>
  <c r="M23" i="7"/>
  <c r="N23" i="7"/>
  <c r="O23" i="7"/>
  <c r="N21" i="7"/>
  <c r="O21" i="7"/>
  <c r="M21" i="7"/>
  <c r="M18" i="7"/>
  <c r="N18" i="7"/>
  <c r="O18" i="7"/>
  <c r="M19" i="7"/>
  <c r="N19" i="7"/>
  <c r="N17" i="7"/>
  <c r="O17" i="7"/>
  <c r="M17" i="7"/>
  <c r="M13" i="7"/>
  <c r="N13" i="7"/>
  <c r="O13" i="7"/>
  <c r="M14" i="7"/>
  <c r="N14" i="7"/>
  <c r="O14" i="7"/>
  <c r="N12" i="7"/>
  <c r="O12" i="7"/>
  <c r="M12" i="7"/>
  <c r="M10" i="7"/>
  <c r="N10" i="7"/>
  <c r="O10" i="7"/>
  <c r="M9" i="7"/>
  <c r="N9" i="7"/>
  <c r="O9" i="7"/>
  <c r="N8" i="7"/>
  <c r="M8" i="7"/>
  <c r="M5" i="7"/>
  <c r="N5" i="7"/>
  <c r="M6" i="7"/>
  <c r="N6" i="7"/>
  <c r="O6" i="7"/>
  <c r="N4" i="7"/>
  <c r="O4" i="7"/>
  <c r="M4" i="7"/>
  <c r="B10" i="7"/>
  <c r="C10" i="7"/>
  <c r="D10" i="7"/>
  <c r="H13" i="7"/>
  <c r="I13" i="7"/>
  <c r="J13" i="7"/>
  <c r="H14" i="7"/>
  <c r="I14" i="7"/>
  <c r="J14" i="7"/>
  <c r="I12" i="7"/>
  <c r="J12" i="7"/>
  <c r="H12" i="7"/>
  <c r="H9" i="7"/>
  <c r="I9" i="7"/>
  <c r="J9" i="7"/>
  <c r="H10" i="7"/>
  <c r="I10" i="7"/>
  <c r="J10" i="7"/>
  <c r="I8" i="7"/>
  <c r="J8" i="7"/>
  <c r="H8" i="7"/>
  <c r="H5" i="7"/>
  <c r="I5" i="7"/>
  <c r="J5" i="7"/>
  <c r="H6" i="7"/>
  <c r="I6" i="7"/>
  <c r="J6" i="7"/>
  <c r="I4" i="7"/>
  <c r="J4" i="7"/>
  <c r="H4" i="7"/>
  <c r="E13" i="7"/>
  <c r="F13" i="7"/>
  <c r="G13" i="7"/>
  <c r="E14" i="7"/>
  <c r="F14" i="7"/>
  <c r="G14" i="7"/>
  <c r="F12" i="7"/>
  <c r="G12" i="7"/>
  <c r="E12" i="7"/>
  <c r="E9" i="7"/>
  <c r="F9" i="7"/>
  <c r="G9" i="7"/>
  <c r="E10" i="7"/>
  <c r="F10" i="7"/>
  <c r="G10" i="7"/>
  <c r="F8" i="7"/>
  <c r="G8" i="7"/>
  <c r="E8" i="7"/>
  <c r="E5" i="7"/>
  <c r="F5" i="7"/>
  <c r="G5" i="7"/>
  <c r="E6" i="7"/>
  <c r="F6" i="7"/>
  <c r="G6" i="7"/>
  <c r="G4" i="7"/>
  <c r="F4" i="7"/>
  <c r="E4" i="7"/>
  <c r="B14" i="7"/>
  <c r="C14" i="7"/>
  <c r="D14" i="7"/>
  <c r="B13" i="7"/>
  <c r="C13" i="7"/>
  <c r="C12" i="7"/>
  <c r="D12" i="7"/>
  <c r="B12" i="7"/>
  <c r="B9" i="7"/>
  <c r="C9" i="7"/>
  <c r="D9" i="7"/>
  <c r="C8" i="7"/>
  <c r="D8" i="7"/>
  <c r="B8" i="7"/>
  <c r="B5" i="7"/>
  <c r="C5" i="7"/>
  <c r="D5" i="7"/>
  <c r="B6" i="7"/>
  <c r="C6" i="7"/>
  <c r="D6" i="7"/>
  <c r="C4" i="7"/>
  <c r="B4" i="7"/>
  <c r="O36" i="7" l="1"/>
  <c r="Q14" i="8"/>
  <c r="Q18" i="8"/>
  <c r="Q22" i="8"/>
  <c r="Q26" i="8"/>
  <c r="Q30" i="8"/>
  <c r="Q34" i="8"/>
  <c r="O29" i="9"/>
  <c r="W25" i="9"/>
  <c r="O26" i="7"/>
  <c r="O8" i="7"/>
  <c r="O19" i="7"/>
  <c r="T14" i="8"/>
  <c r="T18" i="8"/>
  <c r="T22" i="8"/>
  <c r="T26" i="8"/>
  <c r="T30" i="8"/>
  <c r="T34" i="8"/>
  <c r="O31" i="7"/>
  <c r="W14" i="8"/>
  <c r="W26" i="8"/>
  <c r="W34" i="8"/>
  <c r="D13" i="7"/>
  <c r="T7" i="9"/>
  <c r="D4" i="7"/>
  <c r="L7" i="9"/>
</calcChain>
</file>

<file path=xl/sharedStrings.xml><?xml version="1.0" encoding="utf-8"?>
<sst xmlns="http://schemas.openxmlformats.org/spreadsheetml/2006/main" count="1197" uniqueCount="92">
  <si>
    <t>tdf.op</t>
  </si>
  <si>
    <t>tdf</t>
  </si>
  <si>
    <t>cbf</t>
  </si>
  <si>
    <t>cskip</t>
  </si>
  <si>
    <t>cskip.po</t>
  </si>
  <si>
    <t>precision</t>
  </si>
  <si>
    <t xml:space="preserve"> recall</t>
  </si>
  <si>
    <t xml:space="preserve"> f1</t>
  </si>
  <si>
    <t xml:space="preserve"> support</t>
  </si>
  <si>
    <t>avg</t>
  </si>
  <si>
    <t>_td-cbf kb_AVG:</t>
  </si>
  <si>
    <t>_td-cbf sfm_AVG:</t>
  </si>
  <si>
    <t>feature=tdf, original preprocess, sf=none</t>
  </si>
  <si>
    <t>feature=tdf, sf=none</t>
  </si>
  <si>
    <t>feature=cbf, sf=none</t>
  </si>
  <si>
    <t>feature=c_skip, sf=none</t>
  </si>
  <si>
    <t>feature=c_skip,pos only, sf=none</t>
  </si>
  <si>
    <t>kb</t>
  </si>
  <si>
    <t>feature=tdf, sf=kb</t>
  </si>
  <si>
    <t>feature=cbf, sf=kb</t>
  </si>
  <si>
    <t>feature=c_skip, sf=kb</t>
  </si>
  <si>
    <t>sfm</t>
  </si>
  <si>
    <t>feature=tdf, sf=sfm</t>
  </si>
  <si>
    <t>feature=cbf, sf=sfm</t>
  </si>
  <si>
    <t>feature=c_skip, sf=sf</t>
  </si>
  <si>
    <t>_tdcb_tdf.op sf=none</t>
  </si>
  <si>
    <t>_tdcb_tdf N-FOLD AVERAGE :</t>
  </si>
  <si>
    <t>_tdcb_cbf N-FOLD AVERAGE :</t>
  </si>
  <si>
    <t>_tdcb_cskip N-FOLD AVERAGE :</t>
  </si>
  <si>
    <t>_tdcb_cskip.po N-FOLD AVERAGE :</t>
  </si>
  <si>
    <t xml:space="preserve"> for data from c :</t>
  </si>
  <si>
    <t xml:space="preserve"> for data from td :</t>
  </si>
  <si>
    <t>_tdcb_tdf.op-kb N-FOLD AVERAGE :</t>
  </si>
  <si>
    <t>_tdcb_tdf.op-sfm N-FOLD AVERAGE :</t>
  </si>
  <si>
    <t>sf=kb</t>
  </si>
  <si>
    <t>sf=sfm</t>
  </si>
  <si>
    <t>feature=original preprocess, td, sf=none</t>
  </si>
  <si>
    <t>_tdsmall_tdf sf=none</t>
  </si>
  <si>
    <t>_tdsmall_cbf sf=none</t>
  </si>
  <si>
    <t>_tdsmall_cskip sf=none</t>
  </si>
  <si>
    <t>cskip.po only sf=none</t>
  </si>
  <si>
    <t>TD</t>
  </si>
  <si>
    <t>C</t>
  </si>
  <si>
    <t>TDSmall</t>
  </si>
  <si>
    <t>no fs</t>
  </si>
  <si>
    <t>p</t>
  </si>
  <si>
    <t>r</t>
  </si>
  <si>
    <t>f1</t>
  </si>
  <si>
    <t>NO fs</t>
  </si>
  <si>
    <t>fs=kb</t>
  </si>
  <si>
    <t>fs=sfm</t>
  </si>
  <si>
    <t>TDCa</t>
  </si>
  <si>
    <t>TDCb</t>
  </si>
  <si>
    <t>c only</t>
  </si>
  <si>
    <t>td only</t>
  </si>
  <si>
    <t>new vs original preprocess</t>
  </si>
  <si>
    <t>various features vs original features on new preprocess</t>
  </si>
  <si>
    <t>td</t>
  </si>
  <si>
    <t>f</t>
  </si>
  <si>
    <t>c</t>
  </si>
  <si>
    <t>td-small</t>
  </si>
  <si>
    <t>tdc-a</t>
  </si>
  <si>
    <t>c 0</t>
  </si>
  <si>
    <t>c 2</t>
  </si>
  <si>
    <t>c avg</t>
  </si>
  <si>
    <t>td 0</t>
  </si>
  <si>
    <t>td 2</t>
  </si>
  <si>
    <t>td avg</t>
  </si>
  <si>
    <t>tdc-b</t>
  </si>
  <si>
    <t>original preprocess</t>
  </si>
  <si>
    <t>new preprocess</t>
  </si>
  <si>
    <t>tdsmall</t>
  </si>
  <si>
    <t>c-avg</t>
  </si>
  <si>
    <t>td-0</t>
  </si>
  <si>
    <t>td-2</t>
  </si>
  <si>
    <t>td-avg</t>
  </si>
  <si>
    <t>c-0</t>
  </si>
  <si>
    <t>c-2</t>
  </si>
  <si>
    <t>KB</t>
  </si>
  <si>
    <t>SFM</t>
  </si>
  <si>
    <t>ONLY td, c, tdca ARE COUNTED</t>
  </si>
  <si>
    <t>only 0, DECREASE:</t>
  </si>
  <si>
    <t>only 0, INCREASE:</t>
  </si>
  <si>
    <t>ONLY td, tdca, c ARE COUNTED. NOTE: changes are against TDF within each fs/nofs setting.</t>
  </si>
  <si>
    <t>findings:</t>
  </si>
  <si>
    <r>
      <rPr>
        <b/>
        <sz val="10"/>
        <color theme="0"/>
        <rFont val="Arial"/>
        <family val="2"/>
      </rPr>
      <t>findings</t>
    </r>
    <r>
      <rPr>
        <sz val="10"/>
        <color theme="0"/>
        <rFont val="Arial"/>
        <family val="2"/>
        <charset val="1"/>
      </rPr>
      <t>: new preprocess, class=0, f1 === only 1 setting has negative change; this is in SFM; SFM has more negative changes when all of p, r, f1 are counted, than kb</t>
    </r>
  </si>
  <si>
    <t>on AVERAGE, when any one of the cbf/cskip/cskip.po are added to base tdf, there are more F1 increaes than decrease</t>
  </si>
  <si>
    <t>on DECREASE, cskip has 5 cases, cbf 3, cskip.po 2</t>
  </si>
  <si>
    <t>on INCREASE, cbf has 10, cskip has 11, cskip.po has 12. but cskip has the highest average increase</t>
  </si>
  <si>
    <t>consider only NOFS, cskip.po ALWAYS improve base tdf</t>
  </si>
  <si>
    <t>consider only either kb/sfm, there is no feature set that can consistently beat base tdf</t>
  </si>
  <si>
    <t>consider kb vs sfm, kb is performing better (may consider only present results of kb, as sfm also shows inferior in the r.fs vs nofs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</si>
</sst>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7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80000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  <charset val="1"/>
    </font>
    <font>
      <sz val="10"/>
      <color rgb="FFFF0000"/>
      <name val="Arial"/>
      <family val="2"/>
    </font>
    <font>
      <sz val="10"/>
      <color theme="2" tint="-9.9978637043366805E-2"/>
      <name val="Arial"/>
      <family val="2"/>
    </font>
    <font>
      <strike/>
      <sz val="10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2" tint="-9.9978637043366805E-2"/>
      <name val="Arial"/>
      <family val="2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trike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9">
    <xf numFmtId="0" fontId="0" fillId="0" borderId="0" xfId="0"/>
    <xf numFmtId="0" fontId="0" fillId="3" borderId="0" xfId="0" applyFont="1" applyFill="1"/>
    <xf numFmtId="0" fontId="0" fillId="3" borderId="0" xfId="0" applyFill="1"/>
    <xf numFmtId="0" fontId="0" fillId="4" borderId="0" xfId="0" applyFont="1" applyFill="1"/>
    <xf numFmtId="0" fontId="0" fillId="0" borderId="0" xfId="0" applyFont="1"/>
    <xf numFmtId="0" fontId="0" fillId="0" borderId="0" xfId="0"/>
    <xf numFmtId="0" fontId="0" fillId="0" borderId="0" xfId="0" applyFont="1"/>
    <xf numFmtId="0" fontId="2" fillId="0" borderId="0" xfId="0" applyFont="1"/>
    <xf numFmtId="0" fontId="2" fillId="4" borderId="0" xfId="0" applyFont="1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5" fillId="0" borderId="0" xfId="0" applyFont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7" fillId="0" borderId="0" xfId="0" applyFont="1"/>
    <xf numFmtId="0" fontId="7" fillId="4" borderId="0" xfId="0" applyFont="1" applyFill="1"/>
    <xf numFmtId="0" fontId="6" fillId="0" borderId="0" xfId="0" applyFont="1"/>
    <xf numFmtId="0" fontId="8" fillId="0" borderId="0" xfId="0" applyFont="1"/>
    <xf numFmtId="0" fontId="9" fillId="0" borderId="0" xfId="0" applyFont="1"/>
    <xf numFmtId="0" fontId="9" fillId="5" borderId="0" xfId="0" applyFont="1" applyFill="1"/>
    <xf numFmtId="0" fontId="0" fillId="0" borderId="0" xfId="0" applyFill="1"/>
    <xf numFmtId="0" fontId="7" fillId="0" borderId="0" xfId="0" applyFont="1" applyFill="1"/>
    <xf numFmtId="0" fontId="3" fillId="5" borderId="0" xfId="0" applyFont="1" applyFill="1" applyAlignment="1">
      <alignment horizontal="center"/>
    </xf>
    <xf numFmtId="0" fontId="0" fillId="6" borderId="0" xfId="0" applyFill="1"/>
    <xf numFmtId="0" fontId="4" fillId="6" borderId="0" xfId="0" applyFont="1" applyFill="1"/>
    <xf numFmtId="164" fontId="10" fillId="6" borderId="0" xfId="0" applyNumberFormat="1" applyFont="1" applyFill="1"/>
    <xf numFmtId="0" fontId="4" fillId="5" borderId="0" xfId="0" applyFont="1" applyFill="1"/>
    <xf numFmtId="0" fontId="3" fillId="6" borderId="0" xfId="0" applyFont="1" applyFill="1"/>
    <xf numFmtId="0" fontId="11" fillId="6" borderId="0" xfId="0" applyFont="1" applyFill="1"/>
    <xf numFmtId="0" fontId="9" fillId="6" borderId="0" xfId="0" applyFont="1" applyFill="1"/>
    <xf numFmtId="0" fontId="12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9" fillId="0" borderId="0" xfId="0" applyFont="1" applyFill="1"/>
  </cellXfs>
  <cellStyles count="2">
    <cellStyle name="Explanatory Text" xfId="1" builtinId="53" customBuilti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zoomScale="80" zoomScaleNormal="80" workbookViewId="0">
      <selection activeCell="Y1" sqref="Y1:AC1048576"/>
    </sheetView>
  </sheetViews>
  <sheetFormatPr defaultRowHeight="12.75" x14ac:dyDescent="0.2"/>
  <cols>
    <col min="1" max="1" width="10" customWidth="1"/>
    <col min="2" max="2" width="7.28515625" customWidth="1"/>
    <col min="3" max="3" width="6.85546875" customWidth="1"/>
    <col min="4" max="4" width="7" customWidth="1"/>
    <col min="5" max="5" width="8.140625" customWidth="1"/>
    <col min="6" max="7" width="11.5703125"/>
    <col min="8" max="8" width="6.85546875" customWidth="1"/>
    <col min="9" max="9" width="6.140625" customWidth="1"/>
    <col min="10" max="10" width="7" style="5" customWidth="1"/>
    <col min="11" max="13" width="11.5703125"/>
    <col min="14" max="15" width="5.7109375" customWidth="1"/>
    <col min="16" max="16" width="7" style="5" customWidth="1"/>
    <col min="17" max="17" width="6.140625" customWidth="1"/>
    <col min="18" max="19" width="11.5703125"/>
    <col min="20" max="21" width="6.28515625" customWidth="1"/>
    <col min="22" max="22" width="7" style="5" customWidth="1"/>
    <col min="23" max="23" width="7.85546875" customWidth="1"/>
    <col min="24" max="24" width="11.5703125"/>
    <col min="25" max="26" width="6.7109375" customWidth="1"/>
    <col min="27" max="27" width="5.42578125" customWidth="1"/>
    <col min="28" max="28" width="7.5703125" style="5" customWidth="1"/>
    <col min="29" max="29" width="6.7109375" customWidth="1"/>
    <col min="30" max="1025" width="11.5703125"/>
  </cols>
  <sheetData>
    <row r="1" spans="1:29" s="2" customFormat="1" x14ac:dyDescent="0.2">
      <c r="A1" s="1" t="s">
        <v>0</v>
      </c>
      <c r="G1" s="1" t="s">
        <v>1</v>
      </c>
      <c r="M1" s="2" t="s">
        <v>2</v>
      </c>
      <c r="S1" s="2" t="s">
        <v>3</v>
      </c>
      <c r="Y1" s="2" t="s">
        <v>4</v>
      </c>
    </row>
    <row r="2" spans="1:29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s="5" t="s">
        <v>7</v>
      </c>
      <c r="K2" t="s">
        <v>8</v>
      </c>
      <c r="N2" t="s">
        <v>5</v>
      </c>
      <c r="O2" t="s">
        <v>6</v>
      </c>
      <c r="P2" s="5" t="s">
        <v>7</v>
      </c>
      <c r="Q2" t="s">
        <v>8</v>
      </c>
      <c r="T2" t="s">
        <v>5</v>
      </c>
      <c r="U2" t="s">
        <v>6</v>
      </c>
      <c r="V2" s="5" t="s">
        <v>7</v>
      </c>
      <c r="W2" t="s">
        <v>8</v>
      </c>
      <c r="Z2" t="s">
        <v>5</v>
      </c>
      <c r="AA2" t="s">
        <v>6</v>
      </c>
      <c r="AB2" s="5" t="s">
        <v>7</v>
      </c>
      <c r="AC2" t="s">
        <v>8</v>
      </c>
    </row>
    <row r="3" spans="1:29" x14ac:dyDescent="0.2">
      <c r="A3">
        <v>0</v>
      </c>
      <c r="B3">
        <v>0.20333333333333301</v>
      </c>
      <c r="C3">
        <v>0.42666666666666703</v>
      </c>
      <c r="D3">
        <f>2*B3*C3/(B3+C3)</f>
        <v>0.27541446208112852</v>
      </c>
      <c r="E3">
        <v>121.666666666667</v>
      </c>
      <c r="G3">
        <v>0</v>
      </c>
      <c r="H3">
        <v>0.21</v>
      </c>
      <c r="I3">
        <v>0.44333333333333302</v>
      </c>
      <c r="J3" s="5">
        <f>2*H3*I3/(H3+I3)</f>
        <v>0.28499999999999992</v>
      </c>
      <c r="K3">
        <v>121.666666666667</v>
      </c>
      <c r="M3">
        <v>0</v>
      </c>
      <c r="N3">
        <v>0.206666666666667</v>
      </c>
      <c r="O3">
        <v>0.44666666666666699</v>
      </c>
      <c r="P3" s="5">
        <f>2*N3*O3/(N3+O3)</f>
        <v>0.28258503401360585</v>
      </c>
      <c r="Q3">
        <v>121.666666666667</v>
      </c>
      <c r="S3">
        <v>0</v>
      </c>
      <c r="T3">
        <v>0.21</v>
      </c>
      <c r="U3">
        <v>0.41666666666666702</v>
      </c>
      <c r="V3" s="5">
        <f>2*T3*U3/(T3+U3)</f>
        <v>0.2792553191489362</v>
      </c>
      <c r="W3">
        <v>121.666666666667</v>
      </c>
      <c r="Y3">
        <v>0</v>
      </c>
      <c r="Z3">
        <v>0.21333333333333299</v>
      </c>
      <c r="AA3">
        <v>0.48666666666666702</v>
      </c>
      <c r="AB3" s="5">
        <f>2*Z3*AA3/(Z3+AA3)</f>
        <v>0.29663492063492042</v>
      </c>
      <c r="AC3">
        <v>121.666666666667</v>
      </c>
    </row>
    <row r="4" spans="1:29" x14ac:dyDescent="0.2">
      <c r="A4">
        <v>2</v>
      </c>
      <c r="B4">
        <v>0.96</v>
      </c>
      <c r="C4">
        <v>0.89333333333333298</v>
      </c>
      <c r="D4" s="5">
        <f t="shared" ref="D4:D5" si="0">2*B4*C4/(B4+C4)</f>
        <v>0.92546762589928022</v>
      </c>
      <c r="E4">
        <v>1944</v>
      </c>
      <c r="G4">
        <v>2</v>
      </c>
      <c r="H4">
        <v>0.96</v>
      </c>
      <c r="I4">
        <v>0.89</v>
      </c>
      <c r="J4" s="5">
        <f t="shared" ref="J4:J5" si="1">2*H4*I4/(H4+I4)</f>
        <v>0.92367567567567554</v>
      </c>
      <c r="K4">
        <v>1944</v>
      </c>
      <c r="M4">
        <v>2</v>
      </c>
      <c r="N4">
        <v>0.96</v>
      </c>
      <c r="O4">
        <v>0.89333333333333298</v>
      </c>
      <c r="P4" s="5">
        <f t="shared" ref="P4:P5" si="2">2*N4*O4/(N4+O4)</f>
        <v>0.92546762589928022</v>
      </c>
      <c r="Q4">
        <v>1944</v>
      </c>
      <c r="S4">
        <v>2</v>
      </c>
      <c r="T4">
        <v>0.96</v>
      </c>
      <c r="U4">
        <v>0.9</v>
      </c>
      <c r="V4" s="5">
        <f t="shared" ref="V4:V5" si="3">2*T4*U4/(T4+U4)</f>
        <v>0.92903225806451617</v>
      </c>
      <c r="W4">
        <v>1944</v>
      </c>
      <c r="Y4">
        <v>2</v>
      </c>
      <c r="Z4">
        <v>0.96333333333333304</v>
      </c>
      <c r="AA4">
        <v>0.88666666666666705</v>
      </c>
      <c r="AB4" s="5">
        <f t="shared" ref="AB4:AB5" si="4">2*Z4*AA4/(Z4+AA4)</f>
        <v>0.92341141141141148</v>
      </c>
      <c r="AC4">
        <v>1944</v>
      </c>
    </row>
    <row r="5" spans="1:29" s="3" customFormat="1" x14ac:dyDescent="0.2">
      <c r="A5" s="3" t="s">
        <v>9</v>
      </c>
      <c r="B5" s="3">
        <v>0.58333333333333304</v>
      </c>
      <c r="C5" s="3">
        <v>0.66</v>
      </c>
      <c r="D5" s="5">
        <f t="shared" si="0"/>
        <v>0.61930294906166206</v>
      </c>
      <c r="E5" s="3">
        <v>2065.6666666666702</v>
      </c>
      <c r="G5" s="3" t="s">
        <v>9</v>
      </c>
      <c r="H5" s="3">
        <v>0.58333333333333304</v>
      </c>
      <c r="I5" s="3">
        <v>0.67</v>
      </c>
      <c r="J5" s="5">
        <f t="shared" si="1"/>
        <v>0.62367021276595735</v>
      </c>
      <c r="K5" s="3">
        <v>2065.6666666666702</v>
      </c>
      <c r="M5" s="3" t="s">
        <v>9</v>
      </c>
      <c r="N5" s="3">
        <v>0.58333333333333304</v>
      </c>
      <c r="O5" s="3">
        <v>0.67</v>
      </c>
      <c r="P5" s="5">
        <f t="shared" si="2"/>
        <v>0.62367021276595735</v>
      </c>
      <c r="Q5" s="3">
        <v>2065.6666666666702</v>
      </c>
      <c r="S5" s="3" t="s">
        <v>9</v>
      </c>
      <c r="T5" s="3">
        <v>0.58333333333333304</v>
      </c>
      <c r="U5" s="3">
        <v>0.66</v>
      </c>
      <c r="V5" s="5">
        <f t="shared" si="3"/>
        <v>0.61930294906166206</v>
      </c>
      <c r="W5" s="3">
        <v>2065.6666666666702</v>
      </c>
      <c r="Y5" s="3" t="s">
        <v>9</v>
      </c>
      <c r="Z5" s="3">
        <v>0.58333333333333304</v>
      </c>
      <c r="AA5" s="3">
        <v>0.68666666666666698</v>
      </c>
      <c r="AB5" s="5">
        <f t="shared" si="4"/>
        <v>0.63079615048118987</v>
      </c>
      <c r="AC5" s="3">
        <v>2065.6666666666702</v>
      </c>
    </row>
    <row r="6" spans="1:29" x14ac:dyDescent="0.2"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 s="5">
        <v>0</v>
      </c>
      <c r="K6">
        <v>0</v>
      </c>
      <c r="N6">
        <v>0</v>
      </c>
      <c r="O6">
        <v>0</v>
      </c>
      <c r="P6" s="5">
        <v>0</v>
      </c>
      <c r="Q6">
        <v>0</v>
      </c>
      <c r="T6">
        <v>0</v>
      </c>
      <c r="U6">
        <v>0</v>
      </c>
      <c r="V6" s="5">
        <v>0</v>
      </c>
      <c r="W6">
        <v>0</v>
      </c>
      <c r="Z6">
        <v>0</v>
      </c>
      <c r="AA6">
        <v>0</v>
      </c>
      <c r="AB6" s="5">
        <v>0</v>
      </c>
      <c r="AC6">
        <v>0</v>
      </c>
    </row>
    <row r="10" spans="1:29" s="2" customFormat="1" x14ac:dyDescent="0.2">
      <c r="A10" s="2" t="s">
        <v>10</v>
      </c>
      <c r="G10" s="2" t="s">
        <v>10</v>
      </c>
      <c r="M10" s="2" t="s">
        <v>10</v>
      </c>
      <c r="S10" s="2" t="s">
        <v>10</v>
      </c>
      <c r="Y10" s="2" t="s">
        <v>10</v>
      </c>
    </row>
    <row r="11" spans="1:29" x14ac:dyDescent="0.2">
      <c r="B11" t="s">
        <v>5</v>
      </c>
      <c r="C11" t="s">
        <v>6</v>
      </c>
      <c r="D11" t="s">
        <v>7</v>
      </c>
      <c r="E11" t="s">
        <v>8</v>
      </c>
      <c r="H11" t="s">
        <v>5</v>
      </c>
      <c r="I11" t="s">
        <v>6</v>
      </c>
      <c r="J11" s="5" t="s">
        <v>7</v>
      </c>
      <c r="K11" t="s">
        <v>8</v>
      </c>
      <c r="N11" t="s">
        <v>5</v>
      </c>
      <c r="O11" t="s">
        <v>6</v>
      </c>
      <c r="P11" s="5" t="s">
        <v>7</v>
      </c>
      <c r="Q11" t="s">
        <v>8</v>
      </c>
      <c r="T11" t="s">
        <v>5</v>
      </c>
      <c r="U11" t="s">
        <v>6</v>
      </c>
      <c r="V11" s="5" t="s">
        <v>7</v>
      </c>
      <c r="W11" t="s">
        <v>8</v>
      </c>
      <c r="Z11" t="s">
        <v>5</v>
      </c>
      <c r="AA11" t="s">
        <v>6</v>
      </c>
      <c r="AB11" s="5" t="s">
        <v>7</v>
      </c>
      <c r="AC11" t="s">
        <v>8</v>
      </c>
    </row>
    <row r="12" spans="1:29" x14ac:dyDescent="0.2">
      <c r="A12">
        <v>0</v>
      </c>
      <c r="B12">
        <v>0.26</v>
      </c>
      <c r="C12">
        <v>0.4</v>
      </c>
      <c r="D12" s="5">
        <f>2*B12*C12/(B12+C12)</f>
        <v>0.31515151515151518</v>
      </c>
      <c r="E12">
        <v>121.666666666667</v>
      </c>
      <c r="G12">
        <v>0</v>
      </c>
      <c r="H12">
        <v>0.26333333333333298</v>
      </c>
      <c r="I12">
        <v>0.47666666666666702</v>
      </c>
      <c r="J12" s="5">
        <f>2*H12*I12/(H12+I12)</f>
        <v>0.33924924924924904</v>
      </c>
      <c r="K12">
        <v>121.666666666667</v>
      </c>
      <c r="M12">
        <v>0</v>
      </c>
      <c r="N12">
        <v>0.27333333333333298</v>
      </c>
      <c r="O12">
        <v>0.56333333333333302</v>
      </c>
      <c r="P12" s="5">
        <f>2*N12*O12/(N12+O12)</f>
        <v>0.36807436918990666</v>
      </c>
      <c r="Q12">
        <v>121.666666666667</v>
      </c>
      <c r="S12">
        <v>0</v>
      </c>
      <c r="T12">
        <v>0.29666666666666702</v>
      </c>
      <c r="U12">
        <v>0.64333333333333298</v>
      </c>
      <c r="V12" s="5">
        <f>2*T12*U12/(T12+U12)</f>
        <v>0.40607565011820357</v>
      </c>
      <c r="W12">
        <v>121.666666666667</v>
      </c>
      <c r="Y12">
        <v>0</v>
      </c>
      <c r="Z12">
        <v>0.28999999999999998</v>
      </c>
      <c r="AA12">
        <v>0.66</v>
      </c>
      <c r="AB12" s="5">
        <f>2*Z12*AA12/(Z12+AA12)</f>
        <v>0.40294736842105261</v>
      </c>
      <c r="AC12">
        <v>121.666666666667</v>
      </c>
    </row>
    <row r="13" spans="1:29" s="5" customFormat="1" x14ac:dyDescent="0.2">
      <c r="A13" s="4">
        <v>2</v>
      </c>
      <c r="B13" s="5">
        <v>0.96333333333333304</v>
      </c>
      <c r="C13" s="5">
        <v>0.93</v>
      </c>
      <c r="D13" s="5">
        <f t="shared" ref="D13:D14" si="5">2*B13*C13/(B13+C13)</f>
        <v>0.94637323943661966</v>
      </c>
      <c r="E13" s="5">
        <v>1944</v>
      </c>
      <c r="G13" s="4">
        <v>2</v>
      </c>
      <c r="H13" s="5">
        <v>0.96666666666666701</v>
      </c>
      <c r="I13" s="5">
        <v>0.91666666666666696</v>
      </c>
      <c r="J13" s="5">
        <f t="shared" ref="J13:J14" si="6">2*H13*I13/(H13+I13)</f>
        <v>0.94100294985250776</v>
      </c>
      <c r="K13" s="5">
        <v>1944</v>
      </c>
      <c r="M13" s="5">
        <v>2</v>
      </c>
      <c r="N13" s="5">
        <v>0.97</v>
      </c>
      <c r="O13" s="5">
        <v>0.91</v>
      </c>
      <c r="P13" s="5">
        <f t="shared" ref="P13:P14" si="7">2*N13*O13/(N13+O13)</f>
        <v>0.93904255319148944</v>
      </c>
      <c r="Q13" s="5">
        <v>1944</v>
      </c>
      <c r="S13" s="5">
        <v>2</v>
      </c>
      <c r="T13" s="5">
        <v>0.97666666666666702</v>
      </c>
      <c r="U13" s="5">
        <v>0.90333333333333299</v>
      </c>
      <c r="V13" s="5">
        <f t="shared" ref="V13:V14" si="8">2*T13*U13/(T13+U13)</f>
        <v>0.93856973995271875</v>
      </c>
      <c r="W13" s="5">
        <v>1944</v>
      </c>
      <c r="Y13" s="5">
        <v>2</v>
      </c>
      <c r="Z13" s="5">
        <v>0.97666666666666702</v>
      </c>
      <c r="AA13" s="5">
        <v>0.9</v>
      </c>
      <c r="AB13" s="5">
        <f t="shared" ref="AB13:AB14" si="9">2*Z13*AA13/(Z13+AA13)</f>
        <v>0.93676731793960943</v>
      </c>
      <c r="AC13" s="5">
        <v>1944</v>
      </c>
    </row>
    <row r="14" spans="1:29" s="3" customFormat="1" x14ac:dyDescent="0.2">
      <c r="A14" s="3" t="s">
        <v>9</v>
      </c>
      <c r="B14" s="3">
        <v>0.60666666666666702</v>
      </c>
      <c r="C14" s="3">
        <v>0.663333333333333</v>
      </c>
      <c r="D14" s="5">
        <f t="shared" si="5"/>
        <v>0.63373578302712164</v>
      </c>
      <c r="E14" s="3">
        <v>2065.6666666666702</v>
      </c>
      <c r="G14" s="3" t="s">
        <v>9</v>
      </c>
      <c r="H14" s="3">
        <v>0.61333333333333295</v>
      </c>
      <c r="I14" s="3">
        <v>0.69666666666666699</v>
      </c>
      <c r="J14" s="5">
        <f t="shared" si="6"/>
        <v>0.65234944868532641</v>
      </c>
      <c r="K14" s="3">
        <v>2065.6666666666702</v>
      </c>
      <c r="M14" s="3" t="s">
        <v>9</v>
      </c>
      <c r="N14" s="3">
        <v>0.62</v>
      </c>
      <c r="O14" s="3">
        <v>0.73666666666666702</v>
      </c>
      <c r="P14" s="5">
        <f t="shared" si="7"/>
        <v>0.67331695331695351</v>
      </c>
      <c r="Q14" s="3">
        <v>2065.6666666666702</v>
      </c>
      <c r="S14" s="3" t="s">
        <v>9</v>
      </c>
      <c r="T14" s="3">
        <v>0.63666666666666705</v>
      </c>
      <c r="U14" s="3">
        <v>0.77333333333333298</v>
      </c>
      <c r="V14" s="5">
        <f t="shared" si="8"/>
        <v>0.69837667454688734</v>
      </c>
      <c r="W14" s="3">
        <v>2065.6666666666702</v>
      </c>
      <c r="Y14" s="3" t="s">
        <v>9</v>
      </c>
      <c r="Z14" s="3">
        <v>0.63333333333333297</v>
      </c>
      <c r="AA14" s="3">
        <v>0.78333333333333299</v>
      </c>
      <c r="AB14" s="5">
        <f t="shared" si="9"/>
        <v>0.7003921568627447</v>
      </c>
      <c r="AC14" s="3">
        <v>2065.6666666666702</v>
      </c>
    </row>
    <row r="19" spans="1:29" s="2" customFormat="1" x14ac:dyDescent="0.2">
      <c r="A19" s="2" t="s">
        <v>11</v>
      </c>
      <c r="G19" s="2" t="s">
        <v>11</v>
      </c>
      <c r="M19" s="2" t="s">
        <v>11</v>
      </c>
      <c r="S19" s="2" t="s">
        <v>11</v>
      </c>
      <c r="Y19" s="2" t="s">
        <v>11</v>
      </c>
    </row>
    <row r="20" spans="1:29" x14ac:dyDescent="0.2">
      <c r="B20" t="s">
        <v>5</v>
      </c>
      <c r="C20" t="s">
        <v>6</v>
      </c>
      <c r="D20" t="s">
        <v>7</v>
      </c>
      <c r="E20" t="s">
        <v>8</v>
      </c>
      <c r="H20" t="s">
        <v>5</v>
      </c>
      <c r="I20" t="s">
        <v>6</v>
      </c>
      <c r="J20" s="5" t="s">
        <v>7</v>
      </c>
      <c r="K20" t="s">
        <v>8</v>
      </c>
      <c r="N20" t="s">
        <v>5</v>
      </c>
      <c r="O20" t="s">
        <v>6</v>
      </c>
      <c r="P20" s="5" t="s">
        <v>7</v>
      </c>
      <c r="Q20" t="s">
        <v>8</v>
      </c>
      <c r="T20" t="s">
        <v>5</v>
      </c>
      <c r="U20" t="s">
        <v>6</v>
      </c>
      <c r="V20" s="5" t="s">
        <v>7</v>
      </c>
      <c r="W20" t="s">
        <v>8</v>
      </c>
      <c r="Z20" t="s">
        <v>5</v>
      </c>
      <c r="AA20" t="s">
        <v>6</v>
      </c>
      <c r="AB20" s="5" t="s">
        <v>7</v>
      </c>
      <c r="AC20" t="s">
        <v>8</v>
      </c>
    </row>
    <row r="21" spans="1:29" x14ac:dyDescent="0.2">
      <c r="A21">
        <v>0</v>
      </c>
      <c r="B21">
        <v>0.3</v>
      </c>
      <c r="C21">
        <v>0.57333333333333303</v>
      </c>
      <c r="D21" s="5">
        <f>2*B21*C21/(B21+C21)</f>
        <v>0.39389312977099228</v>
      </c>
      <c r="E21">
        <v>121.666666666667</v>
      </c>
      <c r="G21">
        <v>0</v>
      </c>
      <c r="H21">
        <v>0.30333333333333301</v>
      </c>
      <c r="I21">
        <v>0.57666666666666699</v>
      </c>
      <c r="J21" s="5">
        <f>2*H21*I21/(H21+I21)</f>
        <v>0.39755050505050488</v>
      </c>
      <c r="K21">
        <v>121.666666666667</v>
      </c>
      <c r="M21">
        <v>0</v>
      </c>
      <c r="N21">
        <v>0.30333333333333301</v>
      </c>
      <c r="O21">
        <v>0.58333333333333304</v>
      </c>
      <c r="P21" s="5">
        <f>2*N21*O21/(N21+O21)</f>
        <v>0.39912280701754349</v>
      </c>
      <c r="Q21">
        <v>121.666666666667</v>
      </c>
      <c r="S21">
        <v>0</v>
      </c>
      <c r="T21">
        <v>0.32333333333333297</v>
      </c>
      <c r="U21">
        <v>0.5</v>
      </c>
      <c r="V21" s="5">
        <f>2*T21*U21/(T21+U21)</f>
        <v>0.39271255060728716</v>
      </c>
      <c r="W21">
        <v>121.666666666667</v>
      </c>
      <c r="Y21">
        <v>0</v>
      </c>
      <c r="Z21">
        <v>0.3</v>
      </c>
      <c r="AA21">
        <v>0.56333333333333302</v>
      </c>
      <c r="AB21" s="5">
        <f>2*Z21*AA21/(Z21+AA21)</f>
        <v>0.3915057915057914</v>
      </c>
      <c r="AC21">
        <v>121.666666666667</v>
      </c>
    </row>
    <row r="22" spans="1:29" x14ac:dyDescent="0.2">
      <c r="A22">
        <v>2</v>
      </c>
      <c r="B22">
        <v>0.97</v>
      </c>
      <c r="C22">
        <v>0.91666666666666696</v>
      </c>
      <c r="D22" s="5">
        <f t="shared" ref="D22:D23" si="10">2*B22*C22/(B22+C22)</f>
        <v>0.9425795053003535</v>
      </c>
      <c r="E22">
        <v>1944</v>
      </c>
      <c r="G22">
        <v>2</v>
      </c>
      <c r="H22">
        <v>0.97</v>
      </c>
      <c r="I22">
        <v>0.913333333333333</v>
      </c>
      <c r="J22" s="5">
        <f t="shared" ref="J22:J23" si="11">2*H22*I22/(H22+I22)</f>
        <v>0.94081415929203527</v>
      </c>
      <c r="K22">
        <v>1944</v>
      </c>
      <c r="M22">
        <v>2</v>
      </c>
      <c r="N22">
        <v>0.97</v>
      </c>
      <c r="O22">
        <v>0.91666666666666696</v>
      </c>
      <c r="P22" s="5">
        <f t="shared" ref="P22:P23" si="12">2*N22*O22/(N22+O22)</f>
        <v>0.9425795053003535</v>
      </c>
      <c r="Q22">
        <v>1944</v>
      </c>
      <c r="S22">
        <v>2</v>
      </c>
      <c r="T22">
        <v>0.97</v>
      </c>
      <c r="U22">
        <v>0.93666666666666698</v>
      </c>
      <c r="V22" s="5">
        <f t="shared" ref="V22:V23" si="13">2*T22*U22/(T22+U22)</f>
        <v>0.95304195804195824</v>
      </c>
      <c r="W22">
        <v>1944</v>
      </c>
      <c r="Y22">
        <v>2</v>
      </c>
      <c r="Z22">
        <v>0.97</v>
      </c>
      <c r="AA22">
        <v>0.91666666666666696</v>
      </c>
      <c r="AB22" s="5">
        <f t="shared" ref="AB22:AB23" si="14">2*Z22*AA22/(Z22+AA22)</f>
        <v>0.9425795053003535</v>
      </c>
      <c r="AC22">
        <v>1944</v>
      </c>
    </row>
    <row r="23" spans="1:29" s="3" customFormat="1" x14ac:dyDescent="0.2">
      <c r="A23" s="3" t="s">
        <v>9</v>
      </c>
      <c r="B23" s="3">
        <v>0.63333333333333297</v>
      </c>
      <c r="C23" s="3">
        <v>0.74666666666666703</v>
      </c>
      <c r="D23" s="5">
        <f t="shared" si="10"/>
        <v>0.68534621578099841</v>
      </c>
      <c r="E23" s="3">
        <v>2065.6666666666702</v>
      </c>
      <c r="G23" s="3" t="s">
        <v>9</v>
      </c>
      <c r="H23" s="3">
        <v>0.63333333333333297</v>
      </c>
      <c r="I23" s="3">
        <v>0.74666666666666703</v>
      </c>
      <c r="J23" s="5">
        <f t="shared" si="11"/>
        <v>0.68534621578099841</v>
      </c>
      <c r="K23" s="3">
        <v>2065.6666666666702</v>
      </c>
      <c r="M23" s="3" t="s">
        <v>9</v>
      </c>
      <c r="N23" s="3">
        <v>0.63666666666666705</v>
      </c>
      <c r="O23" s="3">
        <v>0.74666666666666703</v>
      </c>
      <c r="P23" s="5">
        <f t="shared" si="12"/>
        <v>0.6872931726907634</v>
      </c>
      <c r="Q23" s="3">
        <v>2065.6666666666702</v>
      </c>
      <c r="S23" s="3" t="s">
        <v>9</v>
      </c>
      <c r="T23" s="3">
        <v>0.64666666666666694</v>
      </c>
      <c r="U23" s="3">
        <v>0.72</v>
      </c>
      <c r="V23" s="5">
        <f t="shared" si="13"/>
        <v>0.68136585365853675</v>
      </c>
      <c r="W23" s="3">
        <v>2065.6666666666702</v>
      </c>
      <c r="Y23" s="3" t="s">
        <v>9</v>
      </c>
      <c r="Z23" s="3">
        <v>0.63333333333333297</v>
      </c>
      <c r="AA23" s="3">
        <v>0.74</v>
      </c>
      <c r="AB23" s="5">
        <f t="shared" si="14"/>
        <v>0.68252427184465991</v>
      </c>
      <c r="AC23" s="3">
        <v>2065.6666666666702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"/>
  <sheetViews>
    <sheetView topLeftCell="J1" zoomScale="80" zoomScaleNormal="80" workbookViewId="0">
      <selection activeCell="Y1" sqref="Y1:AC1048576"/>
    </sheetView>
  </sheetViews>
  <sheetFormatPr defaultRowHeight="12.75" x14ac:dyDescent="0.2"/>
  <cols>
    <col min="1" max="24" width="11.5703125"/>
    <col min="25" max="25" width="24" customWidth="1"/>
    <col min="26" max="26" width="8.85546875" customWidth="1"/>
    <col min="27" max="27" width="6.42578125" customWidth="1"/>
    <col min="28" max="28" width="5" customWidth="1"/>
    <col min="29" max="29" width="8.140625" customWidth="1"/>
    <col min="30" max="1025" width="11.5703125"/>
  </cols>
  <sheetData>
    <row r="1" spans="1:29" s="2" customFormat="1" x14ac:dyDescent="0.2">
      <c r="A1" s="1" t="s">
        <v>12</v>
      </c>
      <c r="G1" s="1" t="s">
        <v>13</v>
      </c>
      <c r="M1" s="1" t="s">
        <v>14</v>
      </c>
      <c r="S1" s="1" t="s">
        <v>15</v>
      </c>
      <c r="Y1" s="1" t="s">
        <v>16</v>
      </c>
    </row>
    <row r="2" spans="1:29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0</v>
      </c>
      <c r="B3">
        <v>0.6</v>
      </c>
      <c r="C3">
        <v>0.66</v>
      </c>
      <c r="D3">
        <v>0.63</v>
      </c>
      <c r="E3">
        <v>109</v>
      </c>
      <c r="G3">
        <v>0</v>
      </c>
      <c r="H3">
        <v>0.66</v>
      </c>
      <c r="I3">
        <v>0.73</v>
      </c>
      <c r="J3">
        <v>0.69</v>
      </c>
      <c r="K3">
        <v>109</v>
      </c>
      <c r="M3">
        <v>0</v>
      </c>
      <c r="N3">
        <v>0.65</v>
      </c>
      <c r="O3">
        <v>0.73</v>
      </c>
      <c r="P3">
        <v>0.69</v>
      </c>
      <c r="Q3">
        <v>109</v>
      </c>
      <c r="S3">
        <v>0</v>
      </c>
      <c r="T3">
        <v>0.68</v>
      </c>
      <c r="U3">
        <v>0.75</v>
      </c>
      <c r="V3">
        <v>0.72</v>
      </c>
      <c r="W3">
        <v>109</v>
      </c>
      <c r="Y3">
        <v>0</v>
      </c>
      <c r="Z3">
        <v>0.62</v>
      </c>
      <c r="AA3">
        <v>0.82</v>
      </c>
      <c r="AB3">
        <v>0.71</v>
      </c>
      <c r="AC3">
        <v>109</v>
      </c>
    </row>
    <row r="4" spans="1:29" x14ac:dyDescent="0.2">
      <c r="A4">
        <v>2</v>
      </c>
      <c r="B4">
        <v>0.92</v>
      </c>
      <c r="C4">
        <v>0.9</v>
      </c>
      <c r="D4">
        <v>0.91</v>
      </c>
      <c r="E4">
        <v>500</v>
      </c>
      <c r="G4">
        <v>2</v>
      </c>
      <c r="H4">
        <v>0.94</v>
      </c>
      <c r="I4">
        <v>0.92</v>
      </c>
      <c r="J4">
        <v>0.93</v>
      </c>
      <c r="K4">
        <v>500</v>
      </c>
      <c r="M4">
        <v>2</v>
      </c>
      <c r="N4">
        <v>0.94</v>
      </c>
      <c r="O4">
        <v>0.91</v>
      </c>
      <c r="P4">
        <v>0.93</v>
      </c>
      <c r="Q4">
        <v>500</v>
      </c>
      <c r="S4">
        <v>2</v>
      </c>
      <c r="T4">
        <v>0.94</v>
      </c>
      <c r="U4">
        <v>0.92</v>
      </c>
      <c r="V4">
        <v>0.93</v>
      </c>
      <c r="W4">
        <v>500</v>
      </c>
      <c r="Y4">
        <v>2</v>
      </c>
      <c r="Z4">
        <v>0.96</v>
      </c>
      <c r="AA4">
        <v>0.89</v>
      </c>
      <c r="AB4">
        <v>0.92</v>
      </c>
      <c r="AC4">
        <v>500</v>
      </c>
    </row>
    <row r="5" spans="1:29" s="3" customFormat="1" x14ac:dyDescent="0.2">
      <c r="A5" s="3" t="s">
        <v>9</v>
      </c>
      <c r="B5" s="3">
        <v>0.76</v>
      </c>
      <c r="C5" s="3">
        <v>0.78</v>
      </c>
      <c r="D5" s="3">
        <v>0.77</v>
      </c>
      <c r="E5" s="3">
        <v>609</v>
      </c>
      <c r="G5" s="3" t="s">
        <v>9</v>
      </c>
      <c r="H5" s="3">
        <v>0.8</v>
      </c>
      <c r="I5" s="3">
        <v>0.82</v>
      </c>
      <c r="J5" s="3">
        <v>0.81</v>
      </c>
      <c r="K5" s="3">
        <v>609</v>
      </c>
      <c r="M5" s="3" t="s">
        <v>9</v>
      </c>
      <c r="N5" s="3">
        <v>0.8</v>
      </c>
      <c r="O5" s="3">
        <v>0.82</v>
      </c>
      <c r="P5" s="3">
        <v>0.81</v>
      </c>
      <c r="Q5" s="3">
        <v>609</v>
      </c>
      <c r="S5" s="3" t="s">
        <v>9</v>
      </c>
      <c r="T5" s="3">
        <v>0.81</v>
      </c>
      <c r="U5" s="3">
        <v>0.84</v>
      </c>
      <c r="V5" s="3">
        <v>0.83</v>
      </c>
      <c r="W5" s="3">
        <v>609</v>
      </c>
      <c r="Y5" s="3" t="s">
        <v>9</v>
      </c>
      <c r="Z5" s="3">
        <v>0.79</v>
      </c>
      <c r="AA5" s="3">
        <v>0.85</v>
      </c>
      <c r="AB5" s="3">
        <v>0.81</v>
      </c>
      <c r="AC5" s="3">
        <v>609</v>
      </c>
    </row>
    <row r="7" spans="1:29" s="2" customFormat="1" x14ac:dyDescent="0.2">
      <c r="A7" s="2" t="s">
        <v>17</v>
      </c>
      <c r="G7" s="1" t="s">
        <v>18</v>
      </c>
      <c r="M7" s="1" t="s">
        <v>19</v>
      </c>
      <c r="S7" s="1" t="s">
        <v>20</v>
      </c>
    </row>
    <row r="8" spans="1:29" x14ac:dyDescent="0.2">
      <c r="B8" t="s">
        <v>5</v>
      </c>
      <c r="C8" t="s">
        <v>6</v>
      </c>
      <c r="D8" t="s">
        <v>7</v>
      </c>
      <c r="E8" t="s">
        <v>8</v>
      </c>
      <c r="H8" t="s">
        <v>5</v>
      </c>
      <c r="I8" t="s">
        <v>6</v>
      </c>
      <c r="J8" t="s">
        <v>7</v>
      </c>
      <c r="K8" t="s">
        <v>8</v>
      </c>
      <c r="N8" t="s">
        <v>5</v>
      </c>
      <c r="O8" t="s">
        <v>6</v>
      </c>
      <c r="P8" t="s">
        <v>7</v>
      </c>
      <c r="Q8" t="s">
        <v>8</v>
      </c>
      <c r="T8" t="s">
        <v>5</v>
      </c>
      <c r="U8" t="s">
        <v>6</v>
      </c>
      <c r="V8" t="s">
        <v>7</v>
      </c>
      <c r="W8" t="s">
        <v>8</v>
      </c>
      <c r="Z8" t="s">
        <v>5</v>
      </c>
      <c r="AA8" t="s">
        <v>6</v>
      </c>
      <c r="AB8" t="s">
        <v>7</v>
      </c>
      <c r="AC8" t="s">
        <v>8</v>
      </c>
    </row>
    <row r="9" spans="1:29" x14ac:dyDescent="0.2">
      <c r="A9">
        <v>0</v>
      </c>
      <c r="B9">
        <v>0.63</v>
      </c>
      <c r="C9">
        <v>0.84</v>
      </c>
      <c r="D9">
        <v>0.72</v>
      </c>
      <c r="E9">
        <v>109</v>
      </c>
      <c r="G9">
        <v>0</v>
      </c>
      <c r="H9">
        <v>0.66</v>
      </c>
      <c r="I9">
        <v>0.83</v>
      </c>
      <c r="J9">
        <v>0.74</v>
      </c>
      <c r="K9">
        <v>109</v>
      </c>
      <c r="M9">
        <v>0</v>
      </c>
      <c r="N9">
        <v>0.66</v>
      </c>
      <c r="O9">
        <v>0.83</v>
      </c>
      <c r="P9">
        <v>0.74</v>
      </c>
      <c r="Q9">
        <v>109</v>
      </c>
      <c r="S9">
        <v>0</v>
      </c>
      <c r="T9">
        <v>0.64</v>
      </c>
      <c r="U9">
        <v>0.84</v>
      </c>
      <c r="V9">
        <v>0.73</v>
      </c>
      <c r="W9">
        <v>109</v>
      </c>
      <c r="Y9">
        <v>0</v>
      </c>
      <c r="Z9">
        <v>0.66</v>
      </c>
      <c r="AA9">
        <v>0.84</v>
      </c>
      <c r="AB9">
        <v>0.74</v>
      </c>
      <c r="AC9">
        <v>109</v>
      </c>
    </row>
    <row r="10" spans="1:29" x14ac:dyDescent="0.2">
      <c r="A10">
        <v>2</v>
      </c>
      <c r="B10">
        <v>0.96</v>
      </c>
      <c r="C10">
        <v>0.89</v>
      </c>
      <c r="D10">
        <v>0.93</v>
      </c>
      <c r="E10">
        <v>500</v>
      </c>
      <c r="G10">
        <v>2</v>
      </c>
      <c r="H10">
        <v>0.96</v>
      </c>
      <c r="I10">
        <v>0.91</v>
      </c>
      <c r="J10">
        <v>0.93</v>
      </c>
      <c r="K10">
        <v>500</v>
      </c>
      <c r="M10">
        <v>2</v>
      </c>
      <c r="N10">
        <v>0.96</v>
      </c>
      <c r="O10">
        <v>0.91</v>
      </c>
      <c r="P10">
        <v>0.93</v>
      </c>
      <c r="Q10">
        <v>500</v>
      </c>
      <c r="S10">
        <v>2</v>
      </c>
      <c r="T10">
        <v>0.96</v>
      </c>
      <c r="U10">
        <v>0.9</v>
      </c>
      <c r="V10">
        <v>0.93</v>
      </c>
      <c r="W10">
        <v>500</v>
      </c>
      <c r="Y10">
        <v>2</v>
      </c>
      <c r="Z10">
        <v>0.96</v>
      </c>
      <c r="AA10">
        <v>0.9</v>
      </c>
      <c r="AB10">
        <v>0.93</v>
      </c>
      <c r="AC10">
        <v>500</v>
      </c>
    </row>
    <row r="11" spans="1:29" s="3" customFormat="1" x14ac:dyDescent="0.2">
      <c r="A11" s="3" t="s">
        <v>9</v>
      </c>
      <c r="B11" s="3">
        <v>0.79</v>
      </c>
      <c r="C11" s="3">
        <v>0.87</v>
      </c>
      <c r="D11" s="3">
        <v>0.82</v>
      </c>
      <c r="E11" s="3">
        <v>609</v>
      </c>
      <c r="G11" s="3" t="s">
        <v>9</v>
      </c>
      <c r="H11" s="3">
        <v>0.81</v>
      </c>
      <c r="I11" s="3">
        <v>0.87</v>
      </c>
      <c r="J11" s="3">
        <v>0.83</v>
      </c>
      <c r="K11" s="3">
        <v>609</v>
      </c>
      <c r="M11" s="3" t="s">
        <v>9</v>
      </c>
      <c r="N11" s="3">
        <v>0.81</v>
      </c>
      <c r="O11" s="3">
        <v>0.87</v>
      </c>
      <c r="P11" s="3">
        <v>0.83</v>
      </c>
      <c r="Q11" s="3">
        <v>609</v>
      </c>
      <c r="S11" s="3" t="s">
        <v>9</v>
      </c>
      <c r="T11" s="3">
        <v>0.8</v>
      </c>
      <c r="U11" s="3">
        <v>0.87</v>
      </c>
      <c r="V11" s="3">
        <v>0.83</v>
      </c>
      <c r="W11" s="3">
        <v>609</v>
      </c>
      <c r="Y11" s="3" t="s">
        <v>9</v>
      </c>
      <c r="Z11" s="3">
        <v>0.81</v>
      </c>
      <c r="AA11" s="3">
        <v>0.87</v>
      </c>
      <c r="AB11" s="3">
        <v>0.84</v>
      </c>
      <c r="AC11" s="3">
        <v>609</v>
      </c>
    </row>
    <row r="13" spans="1:29" s="2" customFormat="1" x14ac:dyDescent="0.2">
      <c r="A13" s="2" t="s">
        <v>21</v>
      </c>
      <c r="G13" s="1" t="s">
        <v>22</v>
      </c>
      <c r="M13" s="1" t="s">
        <v>23</v>
      </c>
      <c r="S13" s="1" t="s">
        <v>24</v>
      </c>
    </row>
    <row r="14" spans="1:29" x14ac:dyDescent="0.2">
      <c r="B14" t="s">
        <v>5</v>
      </c>
      <c r="C14" t="s">
        <v>6</v>
      </c>
      <c r="D14" t="s">
        <v>7</v>
      </c>
      <c r="E14" t="s">
        <v>8</v>
      </c>
      <c r="H14" t="s">
        <v>5</v>
      </c>
      <c r="I14" t="s">
        <v>6</v>
      </c>
      <c r="J14" t="s">
        <v>7</v>
      </c>
      <c r="K14" t="s">
        <v>8</v>
      </c>
      <c r="N14" t="s">
        <v>5</v>
      </c>
      <c r="O14" t="s">
        <v>6</v>
      </c>
      <c r="P14" t="s">
        <v>7</v>
      </c>
      <c r="Q14" t="s">
        <v>8</v>
      </c>
      <c r="T14" t="s">
        <v>5</v>
      </c>
      <c r="U14" t="s">
        <v>6</v>
      </c>
      <c r="V14" t="s">
        <v>7</v>
      </c>
      <c r="W14" t="s">
        <v>8</v>
      </c>
      <c r="Z14" t="s">
        <v>5</v>
      </c>
      <c r="AA14" t="s">
        <v>6</v>
      </c>
      <c r="AB14" t="s">
        <v>7</v>
      </c>
      <c r="AC14" t="s">
        <v>8</v>
      </c>
    </row>
    <row r="15" spans="1:29" x14ac:dyDescent="0.2">
      <c r="A15">
        <v>0</v>
      </c>
      <c r="B15">
        <v>0.63</v>
      </c>
      <c r="C15">
        <v>0.92</v>
      </c>
      <c r="D15">
        <v>0.75</v>
      </c>
      <c r="E15">
        <v>109</v>
      </c>
      <c r="G15">
        <v>0</v>
      </c>
      <c r="H15">
        <v>0.63</v>
      </c>
      <c r="I15">
        <v>0.9</v>
      </c>
      <c r="J15">
        <v>0.74</v>
      </c>
      <c r="K15">
        <v>109</v>
      </c>
      <c r="M15">
        <v>0</v>
      </c>
      <c r="N15">
        <v>0.63</v>
      </c>
      <c r="O15">
        <v>0.88</v>
      </c>
      <c r="P15">
        <v>0.73</v>
      </c>
      <c r="Q15">
        <v>109</v>
      </c>
      <c r="S15">
        <v>0</v>
      </c>
      <c r="T15">
        <v>0.63</v>
      </c>
      <c r="U15">
        <v>0.89</v>
      </c>
      <c r="V15">
        <v>0.73</v>
      </c>
      <c r="W15">
        <v>109</v>
      </c>
      <c r="Y15">
        <v>0</v>
      </c>
      <c r="Z15">
        <v>0.65</v>
      </c>
      <c r="AA15">
        <v>0.9</v>
      </c>
      <c r="AB15">
        <v>0.76</v>
      </c>
      <c r="AC15">
        <v>109</v>
      </c>
    </row>
    <row r="16" spans="1:29" x14ac:dyDescent="0.2">
      <c r="A16">
        <v>2</v>
      </c>
      <c r="B16">
        <v>0.98</v>
      </c>
      <c r="C16">
        <v>0.88</v>
      </c>
      <c r="D16">
        <v>0.93</v>
      </c>
      <c r="E16">
        <v>500</v>
      </c>
      <c r="G16">
        <v>2</v>
      </c>
      <c r="H16">
        <v>0.98</v>
      </c>
      <c r="I16">
        <v>0.89</v>
      </c>
      <c r="J16">
        <v>0.93</v>
      </c>
      <c r="K16">
        <v>500</v>
      </c>
      <c r="M16">
        <v>2</v>
      </c>
      <c r="N16">
        <v>0.97</v>
      </c>
      <c r="O16">
        <v>0.89</v>
      </c>
      <c r="P16">
        <v>0.93</v>
      </c>
      <c r="Q16">
        <v>500</v>
      </c>
      <c r="S16">
        <v>2</v>
      </c>
      <c r="T16">
        <v>0.97</v>
      </c>
      <c r="U16">
        <v>0.88</v>
      </c>
      <c r="V16">
        <v>0.93</v>
      </c>
      <c r="W16">
        <v>500</v>
      </c>
      <c r="Y16">
        <v>2</v>
      </c>
      <c r="Z16">
        <v>0.98</v>
      </c>
      <c r="AA16">
        <v>0.9</v>
      </c>
      <c r="AB16">
        <v>0.93</v>
      </c>
      <c r="AC16">
        <v>500</v>
      </c>
    </row>
    <row r="17" spans="1:29" s="3" customFormat="1" x14ac:dyDescent="0.2">
      <c r="A17" s="3" t="s">
        <v>9</v>
      </c>
      <c r="B17" s="3">
        <v>0.8</v>
      </c>
      <c r="C17" s="3">
        <v>0.9</v>
      </c>
      <c r="D17" s="3">
        <v>0.84</v>
      </c>
      <c r="E17" s="3">
        <v>609</v>
      </c>
      <c r="G17" s="3" t="s">
        <v>9</v>
      </c>
      <c r="H17" s="3">
        <v>0.8</v>
      </c>
      <c r="I17" s="3">
        <v>0.89</v>
      </c>
      <c r="J17" s="3">
        <v>0.84</v>
      </c>
      <c r="K17" s="3">
        <v>609</v>
      </c>
      <c r="M17" s="3" t="s">
        <v>9</v>
      </c>
      <c r="N17" s="3">
        <v>0.8</v>
      </c>
      <c r="O17" s="3">
        <v>0.88</v>
      </c>
      <c r="P17" s="3">
        <v>0.83</v>
      </c>
      <c r="Q17" s="3">
        <v>609</v>
      </c>
      <c r="S17" s="3" t="s">
        <v>9</v>
      </c>
      <c r="T17" s="3">
        <v>0.8</v>
      </c>
      <c r="U17" s="3">
        <v>0.89</v>
      </c>
      <c r="V17" s="3">
        <v>0.83</v>
      </c>
      <c r="W17" s="3">
        <v>609</v>
      </c>
      <c r="Y17" s="3" t="s">
        <v>9</v>
      </c>
      <c r="Z17" s="3">
        <v>0.81</v>
      </c>
      <c r="AA17" s="3">
        <v>0.9</v>
      </c>
      <c r="AB17" s="3">
        <v>0.85</v>
      </c>
      <c r="AC17" s="3">
        <v>609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9"/>
  <sheetViews>
    <sheetView zoomScale="80" zoomScaleNormal="80" workbookViewId="0">
      <selection activeCell="H3" sqref="H3:J5"/>
    </sheetView>
  </sheetViews>
  <sheetFormatPr defaultRowHeight="12.75" x14ac:dyDescent="0.2"/>
  <cols>
    <col min="1" max="1" width="7.7109375" customWidth="1"/>
    <col min="2" max="2" width="8.85546875" customWidth="1"/>
    <col min="3" max="3" width="6.42578125" customWidth="1"/>
    <col min="4" max="4" width="5" customWidth="1"/>
    <col min="5" max="5" width="8.140625" customWidth="1"/>
    <col min="6" max="6" width="11.5703125"/>
    <col min="7" max="7" width="7.140625" customWidth="1"/>
    <col min="8" max="12" width="11.5703125"/>
    <col min="13" max="13" width="6.42578125" customWidth="1"/>
    <col min="14" max="14" width="8.85546875" customWidth="1"/>
    <col min="15" max="15" width="6.42578125" customWidth="1"/>
    <col min="16" max="16" width="5" customWidth="1"/>
    <col min="17" max="17" width="8.140625" customWidth="1"/>
    <col min="18" max="18" width="11.5703125"/>
    <col min="19" max="19" width="6.7109375" customWidth="1"/>
    <col min="20" max="24" width="11.5703125"/>
    <col min="25" max="25" width="6.5703125" customWidth="1"/>
    <col min="26" max="1025" width="11.5703125"/>
  </cols>
  <sheetData>
    <row r="1" spans="1:29" s="2" customFormat="1" x14ac:dyDescent="0.2">
      <c r="A1" s="1" t="s">
        <v>36</v>
      </c>
      <c r="G1" s="1" t="s">
        <v>37</v>
      </c>
      <c r="H1" s="1"/>
      <c r="I1" s="1"/>
      <c r="J1" s="1"/>
      <c r="K1" s="1"/>
      <c r="M1" s="1" t="s">
        <v>38</v>
      </c>
      <c r="N1" s="1"/>
      <c r="O1" s="1"/>
      <c r="P1" s="1"/>
      <c r="Q1" s="1"/>
      <c r="S1" s="1" t="s">
        <v>39</v>
      </c>
      <c r="T1" s="1"/>
      <c r="U1" s="1"/>
      <c r="V1" s="1"/>
      <c r="W1" s="1"/>
      <c r="Y1" s="2" t="s">
        <v>40</v>
      </c>
    </row>
    <row r="2" spans="1:29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0</v>
      </c>
      <c r="B3">
        <v>0.17</v>
      </c>
      <c r="C3">
        <v>0.32</v>
      </c>
      <c r="D3">
        <v>0.22</v>
      </c>
      <c r="E3">
        <v>38</v>
      </c>
      <c r="G3">
        <v>0</v>
      </c>
      <c r="H3">
        <v>0.17</v>
      </c>
      <c r="I3">
        <v>0.28999999999999998</v>
      </c>
      <c r="J3">
        <v>0.22</v>
      </c>
      <c r="K3">
        <v>38</v>
      </c>
      <c r="M3">
        <v>0</v>
      </c>
      <c r="N3">
        <v>0.15</v>
      </c>
      <c r="O3">
        <v>0.24</v>
      </c>
      <c r="P3">
        <v>0.19</v>
      </c>
      <c r="Q3">
        <v>38</v>
      </c>
      <c r="S3">
        <v>0</v>
      </c>
      <c r="T3">
        <v>0.2</v>
      </c>
      <c r="U3">
        <v>0.28999999999999998</v>
      </c>
      <c r="V3">
        <v>0.24</v>
      </c>
      <c r="W3">
        <v>38</v>
      </c>
      <c r="Y3">
        <v>0</v>
      </c>
      <c r="Z3">
        <v>0.22</v>
      </c>
      <c r="AA3">
        <v>0.37</v>
      </c>
      <c r="AB3">
        <v>0.28000000000000003</v>
      </c>
      <c r="AC3">
        <v>38</v>
      </c>
    </row>
    <row r="4" spans="1:29" x14ac:dyDescent="0.2">
      <c r="A4">
        <v>2</v>
      </c>
      <c r="B4">
        <v>0.96</v>
      </c>
      <c r="C4">
        <v>0.91</v>
      </c>
      <c r="D4">
        <v>0.93</v>
      </c>
      <c r="E4">
        <v>632</v>
      </c>
      <c r="G4">
        <v>2</v>
      </c>
      <c r="H4">
        <v>0.96</v>
      </c>
      <c r="I4">
        <v>0.92</v>
      </c>
      <c r="J4">
        <v>0.94</v>
      </c>
      <c r="K4">
        <v>632</v>
      </c>
      <c r="M4">
        <v>2</v>
      </c>
      <c r="N4">
        <v>0.95</v>
      </c>
      <c r="O4">
        <v>0.92</v>
      </c>
      <c r="P4">
        <v>0.94</v>
      </c>
      <c r="Q4">
        <v>632</v>
      </c>
      <c r="S4">
        <v>2</v>
      </c>
      <c r="T4">
        <v>0.96</v>
      </c>
      <c r="U4">
        <v>0.93</v>
      </c>
      <c r="V4">
        <v>0.94</v>
      </c>
      <c r="W4">
        <v>632</v>
      </c>
      <c r="Y4">
        <v>2</v>
      </c>
      <c r="Z4">
        <v>0.96</v>
      </c>
      <c r="AA4">
        <v>0.92</v>
      </c>
      <c r="AB4">
        <v>0.94</v>
      </c>
      <c r="AC4">
        <v>632</v>
      </c>
    </row>
    <row r="5" spans="1:29" s="3" customFormat="1" x14ac:dyDescent="0.2">
      <c r="A5" s="3" t="s">
        <v>9</v>
      </c>
      <c r="B5" s="3">
        <v>0.56000000000000005</v>
      </c>
      <c r="C5" s="3">
        <v>0.61</v>
      </c>
      <c r="D5" s="3">
        <v>0.57999999999999996</v>
      </c>
      <c r="E5" s="3">
        <v>670</v>
      </c>
      <c r="G5" s="3" t="s">
        <v>9</v>
      </c>
      <c r="H5" s="3">
        <v>0.56000000000000005</v>
      </c>
      <c r="I5" s="3">
        <v>0.6</v>
      </c>
      <c r="J5" s="3">
        <v>0.57999999999999996</v>
      </c>
      <c r="K5" s="3">
        <v>670</v>
      </c>
      <c r="M5" s="3" t="s">
        <v>9</v>
      </c>
      <c r="N5" s="3">
        <v>0.55000000000000004</v>
      </c>
      <c r="O5" s="3">
        <v>0.57999999999999996</v>
      </c>
      <c r="P5" s="3">
        <v>0.56000000000000005</v>
      </c>
      <c r="Q5" s="3">
        <v>670</v>
      </c>
      <c r="S5" s="3" t="s">
        <v>9</v>
      </c>
      <c r="T5" s="3">
        <v>0.57999999999999996</v>
      </c>
      <c r="U5" s="3">
        <v>0.61</v>
      </c>
      <c r="V5" s="3">
        <v>0.59</v>
      </c>
      <c r="W5" s="3">
        <v>670</v>
      </c>
      <c r="Y5" s="3" t="s">
        <v>9</v>
      </c>
      <c r="Z5" s="3">
        <v>0.59</v>
      </c>
      <c r="AA5" s="3">
        <v>0.65</v>
      </c>
      <c r="AB5" s="3">
        <v>0.61</v>
      </c>
      <c r="AC5" s="3">
        <v>670</v>
      </c>
    </row>
    <row r="8" spans="1:29" s="2" customFormat="1" x14ac:dyDescent="0.2">
      <c r="A8" s="1" t="s">
        <v>17</v>
      </c>
      <c r="B8" s="1"/>
      <c r="C8" s="1"/>
      <c r="D8" s="1"/>
      <c r="E8" s="1"/>
    </row>
    <row r="9" spans="1:29" x14ac:dyDescent="0.2">
      <c r="B9" t="s">
        <v>5</v>
      </c>
      <c r="C9" t="s">
        <v>6</v>
      </c>
      <c r="D9" t="s">
        <v>7</v>
      </c>
      <c r="E9" t="s">
        <v>8</v>
      </c>
      <c r="H9" t="s">
        <v>5</v>
      </c>
      <c r="I9" t="s">
        <v>6</v>
      </c>
      <c r="J9" t="s">
        <v>7</v>
      </c>
      <c r="K9" t="s">
        <v>8</v>
      </c>
      <c r="N9" t="s">
        <v>5</v>
      </c>
      <c r="O9" t="s">
        <v>6</v>
      </c>
      <c r="P9" t="s">
        <v>7</v>
      </c>
      <c r="Q9" t="s">
        <v>8</v>
      </c>
      <c r="T9" t="s">
        <v>5</v>
      </c>
      <c r="U9" t="s">
        <v>6</v>
      </c>
      <c r="V9" t="s">
        <v>7</v>
      </c>
      <c r="W9" t="s">
        <v>8</v>
      </c>
      <c r="Z9" t="s">
        <v>5</v>
      </c>
      <c r="AA9" t="s">
        <v>6</v>
      </c>
      <c r="AB9" t="s">
        <v>7</v>
      </c>
      <c r="AC9" t="s">
        <v>8</v>
      </c>
    </row>
    <row r="10" spans="1:29" x14ac:dyDescent="0.2">
      <c r="A10">
        <v>0</v>
      </c>
      <c r="B10">
        <v>0.25</v>
      </c>
      <c r="C10">
        <v>0.42</v>
      </c>
      <c r="D10">
        <v>0.32</v>
      </c>
      <c r="E10">
        <v>38</v>
      </c>
      <c r="G10">
        <v>0</v>
      </c>
      <c r="H10">
        <v>0.25</v>
      </c>
      <c r="I10">
        <v>0.42</v>
      </c>
      <c r="J10">
        <v>0.31</v>
      </c>
      <c r="K10">
        <v>38</v>
      </c>
      <c r="M10">
        <v>0</v>
      </c>
      <c r="N10">
        <v>0.21</v>
      </c>
      <c r="O10">
        <v>0.42</v>
      </c>
      <c r="P10">
        <v>0.28000000000000003</v>
      </c>
      <c r="Q10">
        <v>38</v>
      </c>
      <c r="S10">
        <v>0</v>
      </c>
      <c r="T10">
        <v>0.2</v>
      </c>
      <c r="U10">
        <v>0.42</v>
      </c>
      <c r="V10">
        <v>0.27</v>
      </c>
      <c r="W10">
        <v>38</v>
      </c>
      <c r="Y10">
        <v>0</v>
      </c>
      <c r="Z10">
        <v>0.24</v>
      </c>
      <c r="AA10">
        <v>0.53</v>
      </c>
      <c r="AB10">
        <v>0.33</v>
      </c>
      <c r="AC10">
        <v>38</v>
      </c>
    </row>
    <row r="11" spans="1:29" x14ac:dyDescent="0.2">
      <c r="A11">
        <v>2</v>
      </c>
      <c r="B11">
        <v>0.96</v>
      </c>
      <c r="C11">
        <v>0.93</v>
      </c>
      <c r="D11">
        <v>0.94</v>
      </c>
      <c r="E11">
        <v>632</v>
      </c>
      <c r="G11">
        <v>2</v>
      </c>
      <c r="H11">
        <v>0.96</v>
      </c>
      <c r="I11">
        <v>0.92</v>
      </c>
      <c r="J11">
        <v>0.94</v>
      </c>
      <c r="K11">
        <v>632</v>
      </c>
      <c r="M11">
        <v>2</v>
      </c>
      <c r="N11">
        <v>0.96</v>
      </c>
      <c r="O11">
        <v>0.9</v>
      </c>
      <c r="P11">
        <v>0.93</v>
      </c>
      <c r="Q11">
        <v>632</v>
      </c>
      <c r="S11">
        <v>2</v>
      </c>
      <c r="T11">
        <v>0.96</v>
      </c>
      <c r="U11">
        <v>0.9</v>
      </c>
      <c r="V11">
        <v>0.93</v>
      </c>
      <c r="W11">
        <v>632</v>
      </c>
      <c r="Y11">
        <v>2</v>
      </c>
      <c r="Z11">
        <v>0.97</v>
      </c>
      <c r="AA11">
        <v>0.9</v>
      </c>
      <c r="AB11">
        <v>0.93</v>
      </c>
      <c r="AC11">
        <v>632</v>
      </c>
    </row>
    <row r="12" spans="1:29" s="3" customFormat="1" x14ac:dyDescent="0.2">
      <c r="A12" s="3" t="s">
        <v>9</v>
      </c>
      <c r="B12" s="3">
        <v>0.61</v>
      </c>
      <c r="C12" s="3">
        <v>0.67</v>
      </c>
      <c r="D12" s="3">
        <v>0.63</v>
      </c>
      <c r="E12" s="3">
        <v>670</v>
      </c>
      <c r="G12" s="3" t="s">
        <v>9</v>
      </c>
      <c r="H12" s="3">
        <v>0.61</v>
      </c>
      <c r="I12" s="3">
        <v>0.67</v>
      </c>
      <c r="J12" s="3">
        <v>0.63</v>
      </c>
      <c r="K12" s="3">
        <v>670</v>
      </c>
      <c r="M12" s="3" t="s">
        <v>9</v>
      </c>
      <c r="N12" s="3">
        <v>0.57999999999999996</v>
      </c>
      <c r="O12" s="3">
        <v>0.66</v>
      </c>
      <c r="P12" s="3">
        <v>0.6</v>
      </c>
      <c r="Q12" s="3">
        <v>670</v>
      </c>
      <c r="S12" s="3" t="s">
        <v>9</v>
      </c>
      <c r="T12" s="3">
        <v>0.57999999999999996</v>
      </c>
      <c r="U12" s="3">
        <v>0.66</v>
      </c>
      <c r="V12" s="3">
        <v>0.6</v>
      </c>
      <c r="W12" s="3">
        <v>670</v>
      </c>
      <c r="Y12" s="3" t="s">
        <v>9</v>
      </c>
      <c r="Z12" s="3">
        <v>0.6</v>
      </c>
      <c r="AA12" s="3">
        <v>0.71</v>
      </c>
      <c r="AB12" s="3">
        <v>0.63</v>
      </c>
      <c r="AC12" s="3">
        <v>670</v>
      </c>
    </row>
    <row r="15" spans="1:29" s="2" customFormat="1" x14ac:dyDescent="0.2">
      <c r="A15" s="1" t="s">
        <v>21</v>
      </c>
      <c r="B15" s="1"/>
      <c r="C15" s="1"/>
      <c r="D15" s="1"/>
      <c r="E15" s="1"/>
    </row>
    <row r="16" spans="1:29" x14ac:dyDescent="0.2">
      <c r="B16" t="s">
        <v>5</v>
      </c>
      <c r="C16" t="s">
        <v>6</v>
      </c>
      <c r="D16" t="s">
        <v>7</v>
      </c>
      <c r="E16" t="s">
        <v>8</v>
      </c>
      <c r="H16" t="s">
        <v>5</v>
      </c>
      <c r="I16" t="s">
        <v>6</v>
      </c>
      <c r="J16" t="s">
        <v>7</v>
      </c>
      <c r="K16" t="s">
        <v>8</v>
      </c>
      <c r="N16" t="s">
        <v>5</v>
      </c>
      <c r="O16" t="s">
        <v>6</v>
      </c>
      <c r="P16" t="s">
        <v>7</v>
      </c>
      <c r="Q16" t="s">
        <v>8</v>
      </c>
      <c r="T16" t="s">
        <v>5</v>
      </c>
      <c r="U16" t="s">
        <v>6</v>
      </c>
      <c r="V16" t="s">
        <v>7</v>
      </c>
      <c r="W16" t="s">
        <v>8</v>
      </c>
      <c r="Z16" t="s">
        <v>5</v>
      </c>
      <c r="AA16" t="s">
        <v>6</v>
      </c>
      <c r="AB16" t="s">
        <v>7</v>
      </c>
      <c r="AC16" t="s">
        <v>8</v>
      </c>
    </row>
    <row r="17" spans="1:29" x14ac:dyDescent="0.2">
      <c r="A17">
        <v>0</v>
      </c>
      <c r="B17">
        <v>0.26</v>
      </c>
      <c r="C17">
        <v>0.47</v>
      </c>
      <c r="D17">
        <v>0.33</v>
      </c>
      <c r="E17">
        <v>38</v>
      </c>
      <c r="G17">
        <v>0</v>
      </c>
      <c r="H17">
        <v>0.25</v>
      </c>
      <c r="I17">
        <v>0.47</v>
      </c>
      <c r="J17">
        <v>0.33</v>
      </c>
      <c r="K17">
        <v>38</v>
      </c>
      <c r="M17">
        <v>0</v>
      </c>
      <c r="N17">
        <v>0.23</v>
      </c>
      <c r="O17">
        <v>0.42</v>
      </c>
      <c r="P17">
        <v>0.28999999999999998</v>
      </c>
      <c r="Q17">
        <v>38</v>
      </c>
      <c r="S17">
        <v>0</v>
      </c>
      <c r="T17">
        <v>0.24</v>
      </c>
      <c r="U17">
        <v>0.42</v>
      </c>
      <c r="V17">
        <v>0.31</v>
      </c>
      <c r="W17">
        <v>38</v>
      </c>
      <c r="Y17">
        <v>0</v>
      </c>
      <c r="Z17">
        <v>0.25</v>
      </c>
      <c r="AA17">
        <v>0.53</v>
      </c>
      <c r="AB17">
        <v>0.34</v>
      </c>
      <c r="AC17">
        <v>38</v>
      </c>
    </row>
    <row r="18" spans="1:29" x14ac:dyDescent="0.2">
      <c r="A18">
        <v>2</v>
      </c>
      <c r="B18">
        <v>0.97</v>
      </c>
      <c r="C18">
        <v>0.92</v>
      </c>
      <c r="D18">
        <v>0.94</v>
      </c>
      <c r="E18">
        <v>632</v>
      </c>
      <c r="G18">
        <v>2</v>
      </c>
      <c r="H18">
        <v>0.97</v>
      </c>
      <c r="I18">
        <v>0.92</v>
      </c>
      <c r="J18">
        <v>0.94</v>
      </c>
      <c r="K18">
        <v>632</v>
      </c>
      <c r="M18">
        <v>2</v>
      </c>
      <c r="N18">
        <v>0.96</v>
      </c>
      <c r="O18">
        <v>0.91</v>
      </c>
      <c r="P18">
        <v>0.94</v>
      </c>
      <c r="Q18">
        <v>632</v>
      </c>
      <c r="S18">
        <v>2</v>
      </c>
      <c r="T18">
        <v>0.96</v>
      </c>
      <c r="U18">
        <v>0.92</v>
      </c>
      <c r="V18">
        <v>0.94</v>
      </c>
      <c r="W18">
        <v>632</v>
      </c>
      <c r="Y18">
        <v>2</v>
      </c>
      <c r="Z18">
        <v>0.97</v>
      </c>
      <c r="AA18">
        <v>0.91</v>
      </c>
      <c r="AB18">
        <v>0.94</v>
      </c>
      <c r="AC18">
        <v>632</v>
      </c>
    </row>
    <row r="19" spans="1:29" s="3" customFormat="1" x14ac:dyDescent="0.2">
      <c r="A19" s="3" t="s">
        <v>9</v>
      </c>
      <c r="B19" s="3">
        <v>0.61</v>
      </c>
      <c r="C19" s="3">
        <v>0.7</v>
      </c>
      <c r="D19" s="3">
        <v>0.64</v>
      </c>
      <c r="E19" s="3">
        <v>670</v>
      </c>
      <c r="G19" s="3" t="s">
        <v>9</v>
      </c>
      <c r="H19" s="3">
        <v>0.61</v>
      </c>
      <c r="I19" s="3">
        <v>0.69</v>
      </c>
      <c r="J19" s="3">
        <v>0.64</v>
      </c>
      <c r="K19" s="3">
        <v>670</v>
      </c>
      <c r="M19" s="3" t="s">
        <v>9</v>
      </c>
      <c r="N19" s="3">
        <v>0.59</v>
      </c>
      <c r="O19" s="3">
        <v>0.67</v>
      </c>
      <c r="P19" s="3">
        <v>0.62</v>
      </c>
      <c r="Q19" s="3">
        <v>670</v>
      </c>
      <c r="S19" s="3" t="s">
        <v>9</v>
      </c>
      <c r="T19" s="3">
        <v>0.6</v>
      </c>
      <c r="U19" s="3">
        <v>0.67</v>
      </c>
      <c r="V19" s="3">
        <v>0.62</v>
      </c>
      <c r="W19" s="3">
        <v>670</v>
      </c>
      <c r="Y19" s="3" t="s">
        <v>9</v>
      </c>
      <c r="Z19" s="3">
        <v>0.61</v>
      </c>
      <c r="AA19" s="3">
        <v>0.72</v>
      </c>
      <c r="AB19" s="3">
        <v>0.64</v>
      </c>
      <c r="AC19" s="3">
        <v>670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7"/>
  <sheetViews>
    <sheetView topLeftCell="H1" zoomScale="80" zoomScaleNormal="80" workbookViewId="0">
      <selection activeCell="Y1" sqref="Y1:AC1048576"/>
    </sheetView>
  </sheetViews>
  <sheetFormatPr defaultRowHeight="12.75" x14ac:dyDescent="0.2"/>
  <cols>
    <col min="1" max="1" width="24.140625" customWidth="1"/>
    <col min="2" max="3" width="6.28515625" customWidth="1"/>
    <col min="4" max="4" width="7.140625" customWidth="1"/>
    <col min="5" max="5" width="5" customWidth="1"/>
    <col min="6" max="6" width="11.5703125"/>
    <col min="7" max="7" width="17.7109375" customWidth="1"/>
    <col min="8" max="9" width="5.140625" customWidth="1"/>
    <col min="10" max="10" width="7.140625" style="5" customWidth="1"/>
    <col min="11" max="11" width="5.140625" customWidth="1"/>
    <col min="12" max="12" width="11.5703125"/>
    <col min="13" max="13" width="19.140625" customWidth="1"/>
    <col min="14" max="15" width="5.5703125" customWidth="1"/>
    <col min="16" max="16" width="7.140625" style="5" customWidth="1"/>
    <col min="17" max="17" width="5.5703125" customWidth="1"/>
    <col min="18" max="18" width="11.5703125"/>
    <col min="19" max="19" width="12.7109375" customWidth="1"/>
    <col min="20" max="21" width="5.42578125" customWidth="1"/>
    <col min="22" max="22" width="7.140625" style="5" customWidth="1"/>
    <col min="23" max="23" width="5.42578125" customWidth="1"/>
    <col min="24" max="24" width="11.5703125"/>
    <col min="25" max="25" width="15.28515625" customWidth="1"/>
    <col min="26" max="26" width="8.85546875" customWidth="1"/>
    <col min="27" max="27" width="6.42578125" customWidth="1"/>
    <col min="28" max="28" width="7.140625" style="5" customWidth="1"/>
    <col min="29" max="29" width="8.140625" customWidth="1"/>
    <col min="30" max="30" width="11.5703125"/>
    <col min="31" max="31" width="26.42578125" customWidth="1"/>
    <col min="32" max="32" width="8.85546875" customWidth="1"/>
    <col min="33" max="33" width="6.42578125" customWidth="1"/>
    <col min="34" max="34" width="5" customWidth="1"/>
    <col min="35" max="35" width="8.140625" customWidth="1"/>
    <col min="36" max="1025" width="11.5703125"/>
  </cols>
  <sheetData>
    <row r="1" spans="1:46" s="2" customFormat="1" x14ac:dyDescent="0.2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4</v>
      </c>
      <c r="Z1" s="1"/>
      <c r="AA1" s="1"/>
      <c r="AB1" s="1"/>
      <c r="AC1" s="1"/>
    </row>
    <row r="2" spans="1:46" s="7" customFormat="1" x14ac:dyDescent="0.2">
      <c r="A2"/>
      <c r="B2" t="s">
        <v>5</v>
      </c>
      <c r="C2" t="s">
        <v>6</v>
      </c>
      <c r="D2" t="s">
        <v>7</v>
      </c>
      <c r="E2" t="s">
        <v>8</v>
      </c>
      <c r="F2"/>
      <c r="G2"/>
      <c r="H2" t="s">
        <v>5</v>
      </c>
      <c r="I2" t="s">
        <v>6</v>
      </c>
      <c r="J2" s="5" t="s">
        <v>7</v>
      </c>
      <c r="K2" t="s">
        <v>8</v>
      </c>
      <c r="M2"/>
      <c r="N2" t="s">
        <v>5</v>
      </c>
      <c r="O2" t="s">
        <v>6</v>
      </c>
      <c r="P2" s="5" t="s">
        <v>7</v>
      </c>
      <c r="Q2" t="s">
        <v>8</v>
      </c>
      <c r="S2"/>
      <c r="T2" t="s">
        <v>5</v>
      </c>
      <c r="U2" t="s">
        <v>6</v>
      </c>
      <c r="V2" s="5" t="s">
        <v>7</v>
      </c>
      <c r="W2" t="s">
        <v>8</v>
      </c>
      <c r="Y2"/>
      <c r="Z2" t="s">
        <v>5</v>
      </c>
      <c r="AA2" t="s">
        <v>6</v>
      </c>
      <c r="AB2" s="5" t="s">
        <v>7</v>
      </c>
      <c r="AC2" t="s">
        <v>8</v>
      </c>
    </row>
    <row r="3" spans="1:46" s="7" customFormat="1" x14ac:dyDescent="0.2">
      <c r="A3">
        <v>0</v>
      </c>
      <c r="B3">
        <v>0.22666666666666699</v>
      </c>
      <c r="C3">
        <v>0.44333333333333302</v>
      </c>
      <c r="D3">
        <f>2*B3*C3/(B3+C3)</f>
        <v>0.29996683250414613</v>
      </c>
      <c r="E3">
        <v>152.333333333333</v>
      </c>
      <c r="F3"/>
      <c r="G3">
        <v>0</v>
      </c>
      <c r="H3">
        <v>0.22666666666666699</v>
      </c>
      <c r="I3">
        <v>0.456666666666667</v>
      </c>
      <c r="J3" s="5">
        <f>2*H3*I3/(H3+I3)</f>
        <v>0.3029593495934963</v>
      </c>
      <c r="K3">
        <v>152.333333333333</v>
      </c>
      <c r="M3">
        <v>0</v>
      </c>
      <c r="N3">
        <v>0.22666666666666699</v>
      </c>
      <c r="O3">
        <v>0.473333333333333</v>
      </c>
      <c r="P3" s="5">
        <f>2*N3*O3/(N3+O3)</f>
        <v>0.30653968253968278</v>
      </c>
      <c r="Q3">
        <v>152.333333333333</v>
      </c>
      <c r="S3">
        <v>0</v>
      </c>
      <c r="T3">
        <v>0.27333333333333298</v>
      </c>
      <c r="U3">
        <v>0.52666666666666695</v>
      </c>
      <c r="V3" s="5">
        <f>2*T3*U3/(T3+U3)</f>
        <v>0.35988888888888865</v>
      </c>
      <c r="W3">
        <v>152.333333333333</v>
      </c>
      <c r="Y3">
        <v>0</v>
      </c>
      <c r="Z3">
        <v>0.23</v>
      </c>
      <c r="AA3">
        <v>0.52</v>
      </c>
      <c r="AB3" s="5">
        <f>2*Z3*AA3/(Z3+AA3)</f>
        <v>0.31893333333333335</v>
      </c>
      <c r="AC3">
        <v>152.333333333333</v>
      </c>
    </row>
    <row r="4" spans="1:46" s="7" customFormat="1" x14ac:dyDescent="0.2">
      <c r="A4">
        <v>2</v>
      </c>
      <c r="B4">
        <v>0.96</v>
      </c>
      <c r="C4">
        <v>0.89</v>
      </c>
      <c r="D4" s="5">
        <f t="shared" ref="D4:D5" si="0">2*B4*C4/(B4+C4)</f>
        <v>0.92367567567567554</v>
      </c>
      <c r="E4">
        <v>2115.6666666666702</v>
      </c>
      <c r="F4"/>
      <c r="G4">
        <v>2</v>
      </c>
      <c r="H4">
        <v>0.96</v>
      </c>
      <c r="I4">
        <v>0.88666666666666705</v>
      </c>
      <c r="J4" s="5">
        <f t="shared" ref="J4:J5" si="1">2*H4*I4/(H4+I4)</f>
        <v>0.92187725631768958</v>
      </c>
      <c r="K4">
        <v>2115.6666666666702</v>
      </c>
      <c r="M4">
        <v>2</v>
      </c>
      <c r="N4">
        <v>0.96</v>
      </c>
      <c r="O4">
        <v>0.88333333333333297</v>
      </c>
      <c r="P4" s="5">
        <f t="shared" ref="P4:P5" si="2">2*N4*O4/(N4+O4)</f>
        <v>0.92007233273056044</v>
      </c>
      <c r="Q4">
        <v>2115.6666666666702</v>
      </c>
      <c r="S4">
        <v>2</v>
      </c>
      <c r="T4">
        <v>0.96333333333333304</v>
      </c>
      <c r="U4">
        <v>0.9</v>
      </c>
      <c r="V4" s="5">
        <f t="shared" ref="V4:V5" si="3">2*T4*U4/(T4+U4)</f>
        <v>0.93059033989266537</v>
      </c>
      <c r="W4">
        <v>2115.6666666666702</v>
      </c>
      <c r="Y4">
        <v>2</v>
      </c>
      <c r="Z4">
        <v>0.96</v>
      </c>
      <c r="AA4">
        <v>0.87666666666666704</v>
      </c>
      <c r="AB4" s="5">
        <f t="shared" ref="AB4:AB5" si="4">2*Z4*AA4/(Z4+AA4)</f>
        <v>0.91644283121597125</v>
      </c>
      <c r="AC4">
        <v>2115.6666666666702</v>
      </c>
    </row>
    <row r="5" spans="1:46" s="8" customFormat="1" x14ac:dyDescent="0.2">
      <c r="A5" s="3" t="s">
        <v>9</v>
      </c>
      <c r="B5" s="3">
        <v>0.59333333333333305</v>
      </c>
      <c r="C5" s="3">
        <v>0.67</v>
      </c>
      <c r="D5" s="5">
        <f t="shared" si="0"/>
        <v>0.62934036939313964</v>
      </c>
      <c r="E5" s="3">
        <v>2268</v>
      </c>
      <c r="F5" s="3"/>
      <c r="G5" s="3" t="s">
        <v>9</v>
      </c>
      <c r="H5" s="3">
        <v>0.59333333333333305</v>
      </c>
      <c r="I5" s="3">
        <v>0.67333333333333301</v>
      </c>
      <c r="J5" s="5">
        <f t="shared" si="1"/>
        <v>0.63080701754385926</v>
      </c>
      <c r="K5" s="3">
        <v>2268</v>
      </c>
      <c r="M5" s="3" t="s">
        <v>9</v>
      </c>
      <c r="N5" s="3">
        <v>0.59333333333333305</v>
      </c>
      <c r="O5" s="3">
        <v>0.67666666666666697</v>
      </c>
      <c r="P5" s="5">
        <f t="shared" si="2"/>
        <v>0.63226596675415569</v>
      </c>
      <c r="Q5" s="3">
        <v>2268</v>
      </c>
      <c r="S5" s="3" t="s">
        <v>9</v>
      </c>
      <c r="T5" s="3">
        <v>0.61666666666666703</v>
      </c>
      <c r="U5" s="3">
        <v>0.71333333333333304</v>
      </c>
      <c r="V5" s="5">
        <f t="shared" si="3"/>
        <v>0.66148705096073523</v>
      </c>
      <c r="W5" s="3">
        <v>2268</v>
      </c>
      <c r="Y5" s="3" t="s">
        <v>9</v>
      </c>
      <c r="Z5" s="3">
        <v>0.59666666666666701</v>
      </c>
      <c r="AA5" s="3">
        <v>0.7</v>
      </c>
      <c r="AB5" s="5">
        <f t="shared" si="4"/>
        <v>0.64421593830334223</v>
      </c>
      <c r="AC5" s="3">
        <v>2268</v>
      </c>
    </row>
    <row r="6" spans="1:46" s="7" customFormat="1" x14ac:dyDescent="0.2">
      <c r="A6"/>
      <c r="B6"/>
      <c r="C6"/>
      <c r="D6"/>
      <c r="E6"/>
      <c r="F6"/>
      <c r="G6"/>
      <c r="H6"/>
      <c r="I6"/>
      <c r="J6" s="5"/>
      <c r="K6"/>
      <c r="M6"/>
      <c r="N6"/>
      <c r="O6"/>
      <c r="P6" s="5"/>
      <c r="Q6"/>
      <c r="S6"/>
      <c r="T6"/>
      <c r="U6"/>
      <c r="V6" s="5"/>
      <c r="W6"/>
      <c r="Y6"/>
      <c r="Z6"/>
      <c r="AA6"/>
      <c r="AB6" s="5"/>
      <c r="AC6"/>
    </row>
    <row r="7" spans="1:46" s="7" customFormat="1" x14ac:dyDescent="0.2">
      <c r="A7"/>
      <c r="B7"/>
      <c r="C7"/>
      <c r="D7"/>
      <c r="E7"/>
      <c r="F7"/>
      <c r="G7"/>
      <c r="H7"/>
      <c r="I7"/>
      <c r="J7" s="5"/>
      <c r="K7"/>
      <c r="M7"/>
      <c r="N7"/>
      <c r="O7"/>
      <c r="P7" s="5"/>
      <c r="Q7"/>
      <c r="S7"/>
      <c r="T7"/>
      <c r="U7"/>
      <c r="V7" s="5"/>
      <c r="W7"/>
      <c r="Y7"/>
      <c r="Z7"/>
      <c r="AA7"/>
      <c r="AB7" s="5"/>
      <c r="AC7"/>
    </row>
    <row r="8" spans="1:46" s="7" customFormat="1" x14ac:dyDescent="0.2">
      <c r="A8" t="s">
        <v>30</v>
      </c>
      <c r="B8"/>
      <c r="C8"/>
      <c r="D8"/>
      <c r="E8"/>
      <c r="F8"/>
      <c r="G8" t="s">
        <v>30</v>
      </c>
      <c r="H8"/>
      <c r="I8"/>
      <c r="J8" s="5"/>
      <c r="K8"/>
      <c r="M8" t="s">
        <v>30</v>
      </c>
      <c r="N8"/>
      <c r="O8"/>
      <c r="P8" s="5"/>
      <c r="Q8"/>
      <c r="S8" t="s">
        <v>30</v>
      </c>
      <c r="T8"/>
      <c r="U8"/>
      <c r="V8" s="5"/>
      <c r="W8"/>
      <c r="Y8" t="s">
        <v>30</v>
      </c>
      <c r="Z8"/>
      <c r="AA8"/>
      <c r="AB8" s="5"/>
      <c r="AC8"/>
    </row>
    <row r="9" spans="1:46" s="7" customFormat="1" x14ac:dyDescent="0.2">
      <c r="A9"/>
      <c r="B9" t="s">
        <v>5</v>
      </c>
      <c r="C9" t="s">
        <v>6</v>
      </c>
      <c r="D9" t="s">
        <v>7</v>
      </c>
      <c r="E9" t="s">
        <v>8</v>
      </c>
      <c r="F9"/>
      <c r="G9"/>
      <c r="H9" t="s">
        <v>5</v>
      </c>
      <c r="I9" t="s">
        <v>6</v>
      </c>
      <c r="J9" s="5" t="s">
        <v>7</v>
      </c>
      <c r="K9" t="s">
        <v>8</v>
      </c>
      <c r="M9"/>
      <c r="N9" t="s">
        <v>5</v>
      </c>
      <c r="O9" t="s">
        <v>6</v>
      </c>
      <c r="P9" s="5" t="s">
        <v>7</v>
      </c>
      <c r="Q9" t="s">
        <v>8</v>
      </c>
      <c r="S9"/>
      <c r="T9" t="s">
        <v>5</v>
      </c>
      <c r="U9" t="s">
        <v>6</v>
      </c>
      <c r="V9" s="5" t="s">
        <v>7</v>
      </c>
      <c r="W9" t="s">
        <v>8</v>
      </c>
      <c r="Y9"/>
      <c r="Z9" t="s">
        <v>5</v>
      </c>
      <c r="AA9" t="s">
        <v>6</v>
      </c>
      <c r="AB9" s="5" t="s">
        <v>7</v>
      </c>
      <c r="AC9" t="s">
        <v>8</v>
      </c>
    </row>
    <row r="10" spans="1:46" s="7" customFormat="1" x14ac:dyDescent="0.2">
      <c r="A10">
        <v>0</v>
      </c>
      <c r="B10">
        <v>0.4</v>
      </c>
      <c r="C10">
        <v>0.57999999999999996</v>
      </c>
      <c r="D10" s="5">
        <f>2*B10*C10/(B10+C10)</f>
        <v>0.473469387755102</v>
      </c>
      <c r="E10">
        <v>34</v>
      </c>
      <c r="F10"/>
      <c r="G10">
        <v>0</v>
      </c>
      <c r="H10">
        <v>0.396666666666667</v>
      </c>
      <c r="I10">
        <v>0.61</v>
      </c>
      <c r="J10" s="5">
        <f>2*H10*I10/(H10+I10)</f>
        <v>0.48072847682119224</v>
      </c>
      <c r="K10">
        <v>34</v>
      </c>
      <c r="M10">
        <v>0</v>
      </c>
      <c r="N10">
        <v>0.40666666666666701</v>
      </c>
      <c r="O10">
        <v>0.68666666666666698</v>
      </c>
      <c r="P10" s="5">
        <f>2*N10*O10/(N10+O10)</f>
        <v>0.51081300813008168</v>
      </c>
      <c r="Q10">
        <v>34</v>
      </c>
      <c r="S10">
        <v>0</v>
      </c>
      <c r="T10">
        <v>0.51</v>
      </c>
      <c r="U10">
        <v>0.83</v>
      </c>
      <c r="V10" s="5">
        <f>2*T10*U10/(T10+U10)</f>
        <v>0.63179104477611947</v>
      </c>
      <c r="W10">
        <v>34</v>
      </c>
      <c r="Y10">
        <v>0</v>
      </c>
      <c r="Z10">
        <v>0.456666666666667</v>
      </c>
      <c r="AA10">
        <v>0.76333333333333298</v>
      </c>
      <c r="AB10" s="5">
        <f>2*Z10*AA10/(Z10+AA10)</f>
        <v>0.57145719489981806</v>
      </c>
      <c r="AC10">
        <v>34</v>
      </c>
    </row>
    <row r="11" spans="1:46" s="7" customFormat="1" x14ac:dyDescent="0.2">
      <c r="A11">
        <v>2</v>
      </c>
      <c r="B11">
        <v>0.90666666666666695</v>
      </c>
      <c r="C11">
        <v>0.82</v>
      </c>
      <c r="D11" s="5">
        <f t="shared" ref="D11:D12" si="5">2*B11*C11/(B11+C11)</f>
        <v>0.86115830115830116</v>
      </c>
      <c r="E11">
        <v>168.666666666667</v>
      </c>
      <c r="F11"/>
      <c r="G11">
        <v>2</v>
      </c>
      <c r="H11">
        <v>0.91</v>
      </c>
      <c r="I11">
        <v>0.81333333333333302</v>
      </c>
      <c r="J11" s="5">
        <f t="shared" ref="J11:J12" si="6">2*H11*I11/(H11+I11)</f>
        <v>0.85895551257253366</v>
      </c>
      <c r="K11">
        <v>168.666666666667</v>
      </c>
      <c r="M11">
        <v>2</v>
      </c>
      <c r="N11">
        <v>0.92666666666666697</v>
      </c>
      <c r="O11">
        <v>0.79666666666666697</v>
      </c>
      <c r="P11" s="5">
        <f t="shared" ref="P11:P12" si="7">2*N11*O11/(N11+O11)</f>
        <v>0.85676337846550632</v>
      </c>
      <c r="Q11">
        <v>168.666666666667</v>
      </c>
      <c r="S11">
        <v>2</v>
      </c>
      <c r="T11">
        <v>0.96333333333333304</v>
      </c>
      <c r="U11">
        <v>0.836666666666667</v>
      </c>
      <c r="V11" s="5">
        <f t="shared" ref="V11:V12" si="8">2*T11*U11/(T11+U11)</f>
        <v>0.89554320987654323</v>
      </c>
      <c r="W11">
        <v>168.666666666667</v>
      </c>
      <c r="Y11">
        <v>2</v>
      </c>
      <c r="Z11">
        <v>0.94333333333333302</v>
      </c>
      <c r="AA11">
        <v>0.81333333333333302</v>
      </c>
      <c r="AB11" s="5">
        <f t="shared" ref="AB11:AB12" si="9">2*Z11*AA11/(Z11+AA11)</f>
        <v>0.87352308665401623</v>
      </c>
      <c r="AC11">
        <v>168.666666666667</v>
      </c>
    </row>
    <row r="12" spans="1:46" s="8" customFormat="1" x14ac:dyDescent="0.2">
      <c r="A12" s="3" t="s">
        <v>9</v>
      </c>
      <c r="B12" s="3">
        <v>0.65333333333333299</v>
      </c>
      <c r="C12" s="3">
        <v>0.7</v>
      </c>
      <c r="D12" s="5">
        <f t="shared" si="5"/>
        <v>0.67586206896551693</v>
      </c>
      <c r="E12" s="3">
        <v>202.666666666667</v>
      </c>
      <c r="F12" s="3"/>
      <c r="G12" s="3" t="s">
        <v>9</v>
      </c>
      <c r="H12" s="3">
        <v>0.65</v>
      </c>
      <c r="I12" s="3">
        <v>0.71</v>
      </c>
      <c r="J12" s="5">
        <f t="shared" si="6"/>
        <v>0.67867647058823533</v>
      </c>
      <c r="K12" s="3">
        <v>202.666666666667</v>
      </c>
      <c r="M12" s="3" t="s">
        <v>9</v>
      </c>
      <c r="N12" s="3">
        <v>0.66666666666666696</v>
      </c>
      <c r="O12" s="3">
        <v>0.74</v>
      </c>
      <c r="P12" s="5">
        <f t="shared" si="7"/>
        <v>0.70142180094786744</v>
      </c>
      <c r="Q12" s="3">
        <v>202.666666666667</v>
      </c>
      <c r="S12" s="3" t="s">
        <v>9</v>
      </c>
      <c r="T12" s="3">
        <v>0.73333333333333295</v>
      </c>
      <c r="U12" s="3">
        <v>0.836666666666667</v>
      </c>
      <c r="V12" s="5">
        <f t="shared" si="8"/>
        <v>0.7815994338287332</v>
      </c>
      <c r="W12" s="3">
        <v>202.666666666667</v>
      </c>
      <c r="Y12" s="3" t="s">
        <v>9</v>
      </c>
      <c r="Z12" s="3">
        <v>0.7</v>
      </c>
      <c r="AA12" s="3">
        <v>0.79</v>
      </c>
      <c r="AB12" s="5">
        <f t="shared" si="9"/>
        <v>0.74228187919463084</v>
      </c>
      <c r="AC12" s="3">
        <v>202.666666666667</v>
      </c>
    </row>
    <row r="13" spans="1:46" s="8" customFormat="1" x14ac:dyDescent="0.2">
      <c r="A13"/>
      <c r="B13"/>
      <c r="C13"/>
      <c r="D13"/>
      <c r="E13"/>
      <c r="F13" s="6"/>
      <c r="G13"/>
      <c r="H13"/>
      <c r="I13"/>
      <c r="J13" s="5"/>
      <c r="K13"/>
      <c r="L13" s="7"/>
      <c r="M13"/>
      <c r="N13"/>
      <c r="O13"/>
      <c r="P13" s="5"/>
      <c r="Q13"/>
      <c r="R13" s="7"/>
      <c r="S13"/>
      <c r="T13"/>
      <c r="U13"/>
      <c r="V13" s="5"/>
      <c r="W13"/>
      <c r="X13" s="7"/>
      <c r="Y13"/>
      <c r="Z13"/>
      <c r="AA13"/>
      <c r="AB13" s="5"/>
      <c r="AC13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5" spans="1:46" x14ac:dyDescent="0.2">
      <c r="A15" t="s">
        <v>31</v>
      </c>
      <c r="G15" t="s">
        <v>31</v>
      </c>
      <c r="M15" t="s">
        <v>31</v>
      </c>
      <c r="S15" t="s">
        <v>31</v>
      </c>
      <c r="Y15" t="s">
        <v>31</v>
      </c>
    </row>
    <row r="16" spans="1:46" s="2" customFormat="1" x14ac:dyDescent="0.2">
      <c r="A16"/>
      <c r="B16" t="s">
        <v>5</v>
      </c>
      <c r="C16" t="s">
        <v>6</v>
      </c>
      <c r="D16" t="s">
        <v>7</v>
      </c>
      <c r="E16" t="s">
        <v>8</v>
      </c>
      <c r="F16"/>
      <c r="G16"/>
      <c r="H16" t="s">
        <v>5</v>
      </c>
      <c r="I16" t="s">
        <v>6</v>
      </c>
      <c r="J16" s="5" t="s">
        <v>7</v>
      </c>
      <c r="K16" t="s">
        <v>8</v>
      </c>
      <c r="L16"/>
      <c r="M16"/>
      <c r="N16" t="s">
        <v>5</v>
      </c>
      <c r="O16" t="s">
        <v>6</v>
      </c>
      <c r="P16" s="5" t="s">
        <v>7</v>
      </c>
      <c r="Q16" t="s">
        <v>8</v>
      </c>
      <c r="R16"/>
      <c r="S16"/>
      <c r="T16" t="s">
        <v>5</v>
      </c>
      <c r="U16" t="s">
        <v>6</v>
      </c>
      <c r="V16" s="5" t="s">
        <v>7</v>
      </c>
      <c r="W16" t="s">
        <v>8</v>
      </c>
      <c r="X16"/>
      <c r="Y16"/>
      <c r="Z16" t="s">
        <v>5</v>
      </c>
      <c r="AA16" t="s">
        <v>6</v>
      </c>
      <c r="AB16" s="5" t="s">
        <v>7</v>
      </c>
      <c r="AC16" t="s">
        <v>8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x14ac:dyDescent="0.2">
      <c r="A17">
        <v>0</v>
      </c>
      <c r="B17">
        <v>0.19666666666666699</v>
      </c>
      <c r="C17">
        <v>0.41</v>
      </c>
      <c r="D17" s="5">
        <f>2*B17*C17/(B17+C17)</f>
        <v>0.26582417582417611</v>
      </c>
      <c r="E17">
        <v>118.333333333333</v>
      </c>
      <c r="G17">
        <v>0</v>
      </c>
      <c r="H17">
        <v>0.19</v>
      </c>
      <c r="I17">
        <v>0.413333333333333</v>
      </c>
      <c r="J17" s="5">
        <f>2*H17*I17/(H17+I17)</f>
        <v>0.26033149171270709</v>
      </c>
      <c r="K17">
        <v>118.333333333333</v>
      </c>
      <c r="M17">
        <v>0</v>
      </c>
      <c r="N17">
        <v>0.18666666666666701</v>
      </c>
      <c r="O17">
        <v>0.41666666666666702</v>
      </c>
      <c r="P17" s="5">
        <f>2*N17*O17/(N17+O17)</f>
        <v>0.2578268876611422</v>
      </c>
      <c r="Q17">
        <v>118.333333333333</v>
      </c>
      <c r="S17">
        <v>0</v>
      </c>
      <c r="T17">
        <v>0.21666666666666701</v>
      </c>
      <c r="U17">
        <v>0.43666666666666698</v>
      </c>
      <c r="V17" s="5">
        <f>2*T17*U17/(T17+U17)</f>
        <v>0.28962585034013644</v>
      </c>
      <c r="W17">
        <v>118.333333333333</v>
      </c>
      <c r="Y17">
        <v>0</v>
      </c>
      <c r="Z17">
        <v>0.18666666666666701</v>
      </c>
      <c r="AA17">
        <v>0.45</v>
      </c>
      <c r="AB17" s="5">
        <f>2*Z17*AA17/(Z17+AA17)</f>
        <v>0.26387434554973854</v>
      </c>
      <c r="AC17">
        <v>118.333333333333</v>
      </c>
    </row>
    <row r="18" spans="1:46" x14ac:dyDescent="0.2">
      <c r="A18">
        <v>2</v>
      </c>
      <c r="B18">
        <v>0.96333333333333304</v>
      </c>
      <c r="C18">
        <v>0.89666666666666694</v>
      </c>
      <c r="D18" s="5">
        <f t="shared" ref="D18:D19" si="10">2*B18*C18/(B18+C18)</f>
        <v>0.92880525686977311</v>
      </c>
      <c r="E18">
        <v>1947</v>
      </c>
      <c r="G18">
        <v>2</v>
      </c>
      <c r="H18">
        <v>0.96333333333333304</v>
      </c>
      <c r="I18">
        <v>0.89333333333333298</v>
      </c>
      <c r="J18" s="5">
        <f t="shared" ref="J18:J19" si="11">2*H18*I18/(H18+I18)</f>
        <v>0.92701376421304582</v>
      </c>
      <c r="K18">
        <v>1947</v>
      </c>
      <c r="M18">
        <v>2</v>
      </c>
      <c r="N18">
        <v>0.96333333333333304</v>
      </c>
      <c r="O18">
        <v>0.89333333333333298</v>
      </c>
      <c r="P18" s="5">
        <f t="shared" ref="P18:P19" si="12">2*N18*O18/(N18+O18)</f>
        <v>0.92701376421304582</v>
      </c>
      <c r="Q18">
        <v>1947</v>
      </c>
      <c r="S18">
        <v>2</v>
      </c>
      <c r="T18">
        <v>0.96333333333333304</v>
      </c>
      <c r="U18">
        <v>0.90333333333333299</v>
      </c>
      <c r="V18" s="5">
        <f t="shared" ref="V18:V19" si="13">2*T18*U18/(T18+U18)</f>
        <v>0.93236904761904726</v>
      </c>
      <c r="W18">
        <v>1947</v>
      </c>
      <c r="Y18">
        <v>2</v>
      </c>
      <c r="Z18">
        <v>0.96333333333333304</v>
      </c>
      <c r="AA18">
        <v>0.88333333333333297</v>
      </c>
      <c r="AB18" s="5">
        <f t="shared" ref="AB18:AB19" si="14">2*Z18*AA18/(Z18+AA18)</f>
        <v>0.92160048134777339</v>
      </c>
      <c r="AC18">
        <v>1947</v>
      </c>
    </row>
    <row r="19" spans="1:46" s="3" customFormat="1" x14ac:dyDescent="0.2">
      <c r="A19" s="3" t="s">
        <v>9</v>
      </c>
      <c r="B19" s="3">
        <v>0.57999999999999996</v>
      </c>
      <c r="C19" s="3">
        <v>0.65333333333333299</v>
      </c>
      <c r="D19" s="5">
        <f t="shared" si="10"/>
        <v>0.61448648648648629</v>
      </c>
      <c r="E19" s="3">
        <v>2065.3333333333298</v>
      </c>
      <c r="G19" s="3" t="s">
        <v>9</v>
      </c>
      <c r="H19" s="3">
        <v>0.57666666666666699</v>
      </c>
      <c r="I19" s="3">
        <v>0.65333333333333299</v>
      </c>
      <c r="J19" s="5">
        <f t="shared" si="11"/>
        <v>0.61261065943992776</v>
      </c>
      <c r="K19" s="3">
        <v>2065.3333333333298</v>
      </c>
      <c r="M19" s="3" t="s">
        <v>9</v>
      </c>
      <c r="N19" s="3">
        <v>0.57666666666666699</v>
      </c>
      <c r="O19" s="3">
        <v>0.65333333333333299</v>
      </c>
      <c r="P19" s="5">
        <f t="shared" si="12"/>
        <v>0.61261065943992776</v>
      </c>
      <c r="Q19" s="3">
        <v>2065.3333333333298</v>
      </c>
      <c r="S19" s="3" t="s">
        <v>9</v>
      </c>
      <c r="T19" s="3">
        <v>0.59</v>
      </c>
      <c r="U19" s="3">
        <v>0.67</v>
      </c>
      <c r="V19" s="5">
        <f t="shared" si="13"/>
        <v>0.62746031746031738</v>
      </c>
      <c r="W19" s="3">
        <v>2065.3333333333298</v>
      </c>
      <c r="Y19" s="3" t="s">
        <v>9</v>
      </c>
      <c r="Z19" s="3">
        <v>0.57666666666666699</v>
      </c>
      <c r="AA19" s="3">
        <v>0.66666666666666696</v>
      </c>
      <c r="AB19" s="5">
        <f t="shared" si="14"/>
        <v>0.61840929401251143</v>
      </c>
      <c r="AC19" s="3">
        <v>2065.3333333333298</v>
      </c>
    </row>
    <row r="22" spans="1:46" s="5" customFormat="1" x14ac:dyDescent="0.2">
      <c r="A22" s="4"/>
      <c r="B22" s="4"/>
      <c r="C22" s="4"/>
      <c r="D22" s="4"/>
      <c r="E22" s="4"/>
      <c r="G22" s="4"/>
      <c r="H22" s="4"/>
      <c r="I22" s="4"/>
      <c r="J22" s="6"/>
      <c r="K22" s="4"/>
      <c r="P22" s="6"/>
      <c r="S22" s="4"/>
      <c r="T22" s="4"/>
      <c r="U22" s="4"/>
      <c r="V22" s="6"/>
      <c r="W22" s="4"/>
      <c r="Y22" s="4"/>
      <c r="Z22" s="4"/>
      <c r="AA22" s="4"/>
      <c r="AB22" s="6"/>
      <c r="AC22" s="4"/>
    </row>
    <row r="23" spans="1:46" s="2" customFormat="1" x14ac:dyDescent="0.2">
      <c r="A23" s="2" t="s">
        <v>34</v>
      </c>
    </row>
    <row r="24" spans="1:46" s="3" customFormat="1" x14ac:dyDescent="0.2">
      <c r="A24"/>
      <c r="B24" t="s">
        <v>5</v>
      </c>
      <c r="C24" t="s">
        <v>6</v>
      </c>
      <c r="D24" t="s">
        <v>7</v>
      </c>
      <c r="E24" t="s">
        <v>8</v>
      </c>
      <c r="F24" s="6"/>
      <c r="G24"/>
      <c r="H24" t="s">
        <v>5</v>
      </c>
      <c r="I24" t="s">
        <v>6</v>
      </c>
      <c r="J24" s="5" t="s">
        <v>7</v>
      </c>
      <c r="K24" t="s">
        <v>8</v>
      </c>
      <c r="L24"/>
      <c r="M24"/>
      <c r="N24" t="s">
        <v>5</v>
      </c>
      <c r="O24" t="s">
        <v>6</v>
      </c>
      <c r="P24" s="5" t="s">
        <v>7</v>
      </c>
      <c r="Q24" t="s">
        <v>8</v>
      </c>
      <c r="R24"/>
      <c r="S24"/>
      <c r="T24" t="s">
        <v>5</v>
      </c>
      <c r="U24" t="s">
        <v>6</v>
      </c>
      <c r="V24" s="5" t="s">
        <v>7</v>
      </c>
      <c r="W24" t="s">
        <v>8</v>
      </c>
      <c r="X24"/>
      <c r="Y24"/>
      <c r="Z24" t="s">
        <v>5</v>
      </c>
      <c r="AA24" t="s">
        <v>6</v>
      </c>
      <c r="AB24" s="5" t="s">
        <v>7</v>
      </c>
      <c r="AC24" t="s">
        <v>8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x14ac:dyDescent="0.2">
      <c r="A25">
        <v>0</v>
      </c>
      <c r="B25">
        <v>0.33</v>
      </c>
      <c r="C25">
        <v>0.59333333333333305</v>
      </c>
      <c r="D25" s="5">
        <f>2*B25*C25/(B25+C25)</f>
        <v>0.42411552346570391</v>
      </c>
      <c r="E25">
        <v>152.333333333333</v>
      </c>
      <c r="G25">
        <v>0</v>
      </c>
      <c r="H25">
        <v>0.336666666666667</v>
      </c>
      <c r="I25">
        <v>0.59666666666666701</v>
      </c>
      <c r="J25" s="5">
        <f>2*H25*I25/(H25+I25)</f>
        <v>0.43045238095238131</v>
      </c>
      <c r="K25">
        <v>152.333333333333</v>
      </c>
      <c r="M25">
        <v>0</v>
      </c>
      <c r="N25">
        <v>0.36</v>
      </c>
      <c r="O25">
        <v>0.57333333333333303</v>
      </c>
      <c r="P25" s="5">
        <f>2*N25*O25/(N25+O25)</f>
        <v>0.44228571428571423</v>
      </c>
      <c r="Q25">
        <v>152.333333333333</v>
      </c>
      <c r="S25">
        <v>0</v>
      </c>
      <c r="T25">
        <v>0.43</v>
      </c>
      <c r="U25">
        <v>0.53333333333333299</v>
      </c>
      <c r="V25" s="5">
        <f>2*T25*U25/(T25+U25)</f>
        <v>0.47612456747404835</v>
      </c>
      <c r="W25">
        <v>152.333333333333</v>
      </c>
      <c r="Y25">
        <v>0</v>
      </c>
      <c r="Z25">
        <v>0.35666666666666702</v>
      </c>
      <c r="AA25">
        <v>0.59333333333333305</v>
      </c>
      <c r="AB25" s="5">
        <f>2*Z25*AA25/(Z25+AA25)</f>
        <v>0.44552046783625748</v>
      </c>
      <c r="AC25">
        <v>152.333333333333</v>
      </c>
    </row>
    <row r="26" spans="1:46" s="5" customFormat="1" x14ac:dyDescent="0.2">
      <c r="A26" s="4">
        <v>2</v>
      </c>
      <c r="B26" s="4">
        <v>0.97</v>
      </c>
      <c r="C26" s="4">
        <v>0.91666666666666696</v>
      </c>
      <c r="D26" s="5">
        <f t="shared" ref="D26:D27" si="15">2*B26*C26/(B26+C26)</f>
        <v>0.9425795053003535</v>
      </c>
      <c r="E26" s="4">
        <v>2115.6666666666702</v>
      </c>
      <c r="G26" s="4">
        <v>2</v>
      </c>
      <c r="H26" s="4">
        <v>0.97</v>
      </c>
      <c r="I26" s="4">
        <v>0.913333333333333</v>
      </c>
      <c r="J26" s="5">
        <f t="shared" ref="J26:J27" si="16">2*H26*I26/(H26+I26)</f>
        <v>0.94081415929203527</v>
      </c>
      <c r="K26" s="4">
        <v>2115.6666666666702</v>
      </c>
      <c r="M26" s="4">
        <v>2</v>
      </c>
      <c r="N26" s="4">
        <v>0.97</v>
      </c>
      <c r="O26" s="4">
        <v>0.92666666666666697</v>
      </c>
      <c r="P26" s="5">
        <f t="shared" ref="P26:P27" si="17">2*N26*O26/(N26+O26)</f>
        <v>0.94783831282952558</v>
      </c>
      <c r="Q26" s="4">
        <v>2115.6666666666702</v>
      </c>
      <c r="S26" s="4">
        <v>2</v>
      </c>
      <c r="T26" s="4">
        <v>0.96666666666666701</v>
      </c>
      <c r="U26" s="4">
        <v>0.95</v>
      </c>
      <c r="V26" s="5">
        <f t="shared" ref="V26:V27" si="18">2*T26*U26/(T26+U26)</f>
        <v>0.95826086956521761</v>
      </c>
      <c r="W26" s="4">
        <v>2115.6666666666702</v>
      </c>
      <c r="Y26" s="4">
        <v>2</v>
      </c>
      <c r="Z26" s="4">
        <v>0.97</v>
      </c>
      <c r="AA26" s="4">
        <v>0.92333333333333301</v>
      </c>
      <c r="AB26" s="5">
        <f t="shared" ref="AB26:AB27" si="19">2*Z26*AA26/(Z26+AA26)</f>
        <v>0.94609154929577433</v>
      </c>
      <c r="AC26" s="4">
        <v>2115.6666666666702</v>
      </c>
    </row>
    <row r="27" spans="1:46" s="3" customFormat="1" x14ac:dyDescent="0.2">
      <c r="A27" s="3" t="s">
        <v>9</v>
      </c>
      <c r="B27" s="3">
        <v>0.65</v>
      </c>
      <c r="C27" s="3">
        <v>0.75333333333333297</v>
      </c>
      <c r="D27" s="5">
        <f t="shared" si="15"/>
        <v>0.69786223277909731</v>
      </c>
      <c r="E27" s="3">
        <v>2268</v>
      </c>
      <c r="G27" s="3" t="s">
        <v>9</v>
      </c>
      <c r="H27" s="3">
        <v>0.65333333333333299</v>
      </c>
      <c r="I27" s="3">
        <v>0.75666666666666704</v>
      </c>
      <c r="J27" s="5">
        <f t="shared" si="16"/>
        <v>0.70121355397951135</v>
      </c>
      <c r="K27" s="3">
        <v>2268</v>
      </c>
      <c r="M27" s="3" t="s">
        <v>9</v>
      </c>
      <c r="N27" s="3">
        <v>0.663333333333333</v>
      </c>
      <c r="O27" s="3">
        <v>0.75333333333333297</v>
      </c>
      <c r="P27" s="5">
        <f t="shared" si="17"/>
        <v>0.70547450980392112</v>
      </c>
      <c r="Q27" s="3">
        <v>2268</v>
      </c>
      <c r="S27" s="3" t="s">
        <v>9</v>
      </c>
      <c r="T27" s="3">
        <v>0.69666666666666699</v>
      </c>
      <c r="U27" s="3">
        <v>0.74</v>
      </c>
      <c r="V27" s="5">
        <f t="shared" si="18"/>
        <v>0.71767981438515105</v>
      </c>
      <c r="W27" s="3">
        <v>2268</v>
      </c>
      <c r="Y27" s="3" t="s">
        <v>9</v>
      </c>
      <c r="Z27" s="3">
        <v>0.663333333333333</v>
      </c>
      <c r="AA27" s="3">
        <v>0.75666666666666704</v>
      </c>
      <c r="AB27" s="5">
        <f t="shared" si="19"/>
        <v>0.70693270735524272</v>
      </c>
      <c r="AC27" s="3">
        <v>2268</v>
      </c>
    </row>
    <row r="28" spans="1:46" s="7" customFormat="1" x14ac:dyDescent="0.2">
      <c r="A28"/>
      <c r="B28"/>
      <c r="C28"/>
      <c r="D28"/>
      <c r="E28"/>
      <c r="F28"/>
      <c r="G28"/>
      <c r="H28"/>
      <c r="I28"/>
      <c r="J28" s="5"/>
      <c r="K28"/>
      <c r="M28"/>
      <c r="N28"/>
      <c r="O28"/>
      <c r="P28" s="5"/>
      <c r="Q28"/>
      <c r="S28"/>
      <c r="T28"/>
      <c r="U28"/>
      <c r="V28" s="5"/>
      <c r="W28"/>
      <c r="Y28"/>
      <c r="Z28"/>
      <c r="AA28"/>
      <c r="AB28" s="5"/>
      <c r="AC28"/>
    </row>
    <row r="29" spans="1:46" s="7" customFormat="1" x14ac:dyDescent="0.2">
      <c r="A29"/>
      <c r="B29"/>
      <c r="C29"/>
      <c r="D29"/>
      <c r="E29"/>
      <c r="F29"/>
      <c r="G29"/>
      <c r="H29"/>
      <c r="I29"/>
      <c r="J29" s="5"/>
      <c r="K29"/>
      <c r="M29"/>
      <c r="N29"/>
      <c r="O29"/>
      <c r="P29" s="5"/>
      <c r="Q29"/>
      <c r="S29"/>
      <c r="T29"/>
      <c r="U29"/>
      <c r="V29" s="5"/>
      <c r="W29"/>
      <c r="Y29"/>
      <c r="Z29"/>
      <c r="AA29"/>
      <c r="AB29" s="5"/>
      <c r="AC29"/>
    </row>
    <row r="30" spans="1:46" s="7" customFormat="1" x14ac:dyDescent="0.2">
      <c r="A30" t="s">
        <v>30</v>
      </c>
      <c r="B30"/>
      <c r="C30"/>
      <c r="D30"/>
      <c r="E30"/>
      <c r="F30"/>
      <c r="G30" t="s">
        <v>30</v>
      </c>
      <c r="H30"/>
      <c r="I30"/>
      <c r="J30" s="5"/>
      <c r="K30"/>
      <c r="M30" t="s">
        <v>30</v>
      </c>
      <c r="N30"/>
      <c r="O30"/>
      <c r="P30" s="5"/>
      <c r="Q30"/>
      <c r="S30" t="s">
        <v>30</v>
      </c>
      <c r="T30"/>
      <c r="U30"/>
      <c r="V30" s="5"/>
      <c r="W30"/>
      <c r="Y30" t="s">
        <v>30</v>
      </c>
      <c r="Z30"/>
      <c r="AA30"/>
      <c r="AB30" s="5"/>
      <c r="AC30"/>
    </row>
    <row r="31" spans="1:46" s="7" customFormat="1" x14ac:dyDescent="0.2">
      <c r="A31"/>
      <c r="B31" t="s">
        <v>5</v>
      </c>
      <c r="C31" t="s">
        <v>6</v>
      </c>
      <c r="D31" t="s">
        <v>7</v>
      </c>
      <c r="E31" t="s">
        <v>8</v>
      </c>
      <c r="F31"/>
      <c r="G31"/>
      <c r="H31" t="s">
        <v>5</v>
      </c>
      <c r="I31" t="s">
        <v>6</v>
      </c>
      <c r="J31" s="5" t="s">
        <v>7</v>
      </c>
      <c r="K31" t="s">
        <v>8</v>
      </c>
      <c r="M31"/>
      <c r="N31" t="s">
        <v>5</v>
      </c>
      <c r="O31" t="s">
        <v>6</v>
      </c>
      <c r="P31" s="5" t="s">
        <v>7</v>
      </c>
      <c r="Q31" t="s">
        <v>8</v>
      </c>
      <c r="S31"/>
      <c r="T31" t="s">
        <v>5</v>
      </c>
      <c r="U31" t="s">
        <v>6</v>
      </c>
      <c r="V31" s="5" t="s">
        <v>7</v>
      </c>
      <c r="W31" t="s">
        <v>8</v>
      </c>
      <c r="Y31"/>
      <c r="Z31" t="s">
        <v>5</v>
      </c>
      <c r="AA31" t="s">
        <v>6</v>
      </c>
      <c r="AB31" s="5" t="s">
        <v>7</v>
      </c>
      <c r="AC31" t="s">
        <v>8</v>
      </c>
    </row>
    <row r="32" spans="1:46" s="8" customFormat="1" x14ac:dyDescent="0.2">
      <c r="A32">
        <v>0</v>
      </c>
      <c r="B32">
        <v>0.43333333333333302</v>
      </c>
      <c r="C32">
        <v>0.87</v>
      </c>
      <c r="D32" s="5">
        <f>2*B32*C32/(B32+C32)</f>
        <v>0.57851662404092041</v>
      </c>
      <c r="E32">
        <v>34</v>
      </c>
      <c r="F32" s="6"/>
      <c r="G32">
        <v>0</v>
      </c>
      <c r="H32">
        <v>0.4</v>
      </c>
      <c r="I32">
        <v>0.9</v>
      </c>
      <c r="J32" s="5">
        <f>2*H32*I32/(H32+I32)</f>
        <v>0.55384615384615388</v>
      </c>
      <c r="K32">
        <v>34</v>
      </c>
      <c r="L32" s="7"/>
      <c r="M32">
        <v>0</v>
      </c>
      <c r="N32">
        <v>0.413333333333333</v>
      </c>
      <c r="O32">
        <v>0.88</v>
      </c>
      <c r="P32" s="5">
        <f>2*N32*O32/(N32+O32)</f>
        <v>0.5624742268041234</v>
      </c>
      <c r="Q32">
        <v>34</v>
      </c>
      <c r="R32" s="7"/>
      <c r="S32">
        <v>0</v>
      </c>
      <c r="T32">
        <v>0.5</v>
      </c>
      <c r="U32">
        <v>0.92</v>
      </c>
      <c r="V32" s="5">
        <f>2*T32*U32/(T32+U32)</f>
        <v>0.647887323943662</v>
      </c>
      <c r="W32">
        <v>34</v>
      </c>
      <c r="X32" s="7"/>
      <c r="Y32">
        <v>0</v>
      </c>
      <c r="Z32">
        <v>0.43</v>
      </c>
      <c r="AA32">
        <v>0.92</v>
      </c>
      <c r="AB32" s="5">
        <f>2*Z32*AA32/(Z32+AA32)</f>
        <v>0.58607407407407408</v>
      </c>
      <c r="AC32">
        <v>34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29" s="9" customFormat="1" x14ac:dyDescent="0.2">
      <c r="A33" s="4">
        <v>2</v>
      </c>
      <c r="B33" s="4">
        <v>0.97</v>
      </c>
      <c r="C33" s="4">
        <v>0.76666666666666705</v>
      </c>
      <c r="D33" s="5">
        <f t="shared" ref="D33:D34" si="20">2*B33*C33/(B33+C33)</f>
        <v>0.85642994241842629</v>
      </c>
      <c r="E33" s="4">
        <v>168.666666666667</v>
      </c>
      <c r="F33" s="5"/>
      <c r="G33" s="4">
        <v>2</v>
      </c>
      <c r="H33" s="4">
        <v>0.97333333333333305</v>
      </c>
      <c r="I33" s="4">
        <v>0.71666666666666701</v>
      </c>
      <c r="J33" s="5">
        <f t="shared" ref="J33:J34" si="21">2*H33*I33/(H33+I33)</f>
        <v>0.82550953320184106</v>
      </c>
      <c r="K33" s="4">
        <v>168.666666666667</v>
      </c>
      <c r="M33" s="4">
        <v>2</v>
      </c>
      <c r="N33" s="4">
        <v>0.97333333333333305</v>
      </c>
      <c r="O33" s="4">
        <v>0.73666666666666702</v>
      </c>
      <c r="P33" s="5">
        <f t="shared" ref="P33:P34" si="22">2*N33*O33/(N33+O33)</f>
        <v>0.83862248213125423</v>
      </c>
      <c r="Q33" s="4">
        <v>168.666666666667</v>
      </c>
      <c r="S33" s="4">
        <v>2</v>
      </c>
      <c r="T33" s="4">
        <v>0.98</v>
      </c>
      <c r="U33" s="4">
        <v>0.80666666666666698</v>
      </c>
      <c r="V33" s="5">
        <f t="shared" ref="V33:V34" si="23">2*T33*U33/(T33+U33)</f>
        <v>0.88492537313432851</v>
      </c>
      <c r="W33" s="4">
        <v>168.666666666667</v>
      </c>
      <c r="Y33" s="4">
        <v>2</v>
      </c>
      <c r="Z33" s="4">
        <v>0.98</v>
      </c>
      <c r="AA33" s="4">
        <v>0.74</v>
      </c>
      <c r="AB33" s="5">
        <f t="shared" ref="AB33:AB34" si="24">2*Z33*AA33/(Z33+AA33)</f>
        <v>0.84325581395348836</v>
      </c>
      <c r="AC33" s="4">
        <v>168.666666666667</v>
      </c>
    </row>
    <row r="34" spans="1:29" s="8" customFormat="1" x14ac:dyDescent="0.2">
      <c r="A34" s="3" t="s">
        <v>9</v>
      </c>
      <c r="B34" s="3">
        <v>0.7</v>
      </c>
      <c r="C34" s="3">
        <v>0.81666666666666698</v>
      </c>
      <c r="D34" s="5">
        <f t="shared" si="20"/>
        <v>0.75384615384615394</v>
      </c>
      <c r="E34" s="3">
        <v>202.666666666667</v>
      </c>
      <c r="F34" s="3"/>
      <c r="G34" s="3" t="s">
        <v>9</v>
      </c>
      <c r="H34" s="3">
        <v>0.69</v>
      </c>
      <c r="I34" s="3">
        <v>0.81</v>
      </c>
      <c r="J34" s="5">
        <f t="shared" si="21"/>
        <v>0.74519999999999997</v>
      </c>
      <c r="K34" s="3">
        <v>202.666666666667</v>
      </c>
      <c r="M34" s="3" t="s">
        <v>9</v>
      </c>
      <c r="N34" s="3">
        <v>0.69333333333333302</v>
      </c>
      <c r="O34" s="3">
        <v>0.80666666666666698</v>
      </c>
      <c r="P34" s="5">
        <f t="shared" si="22"/>
        <v>0.74571851851851845</v>
      </c>
      <c r="Q34" s="3">
        <v>202.666666666667</v>
      </c>
      <c r="S34" s="3" t="s">
        <v>9</v>
      </c>
      <c r="T34" s="3">
        <v>0.74</v>
      </c>
      <c r="U34" s="3">
        <v>0.86333333333333295</v>
      </c>
      <c r="V34" s="5">
        <f t="shared" si="23"/>
        <v>0.79692307692307673</v>
      </c>
      <c r="W34" s="3">
        <v>202.666666666667</v>
      </c>
      <c r="Y34" s="3" t="s">
        <v>9</v>
      </c>
      <c r="Z34" s="3">
        <v>0.70333333333333303</v>
      </c>
      <c r="AA34" s="3">
        <v>0.83333333333333304</v>
      </c>
      <c r="AB34" s="5">
        <f t="shared" si="24"/>
        <v>0.76283441793203155</v>
      </c>
      <c r="AC34" s="3">
        <v>202.666666666667</v>
      </c>
    </row>
    <row r="35" spans="1:29" s="7" customFormat="1" x14ac:dyDescent="0.2">
      <c r="A35"/>
      <c r="B35"/>
      <c r="C35"/>
      <c r="D35"/>
      <c r="E35"/>
      <c r="F35"/>
      <c r="G35"/>
      <c r="H35"/>
      <c r="I35"/>
      <c r="J35" s="5"/>
      <c r="K35"/>
      <c r="M35"/>
      <c r="N35"/>
      <c r="O35"/>
      <c r="P35" s="5"/>
      <c r="Q35"/>
      <c r="S35"/>
      <c r="T35"/>
      <c r="U35"/>
      <c r="V35" s="5"/>
      <c r="W35"/>
      <c r="Y35"/>
      <c r="Z35"/>
      <c r="AA35"/>
      <c r="AB35" s="5"/>
      <c r="AC35"/>
    </row>
    <row r="36" spans="1:29" s="7" customFormat="1" x14ac:dyDescent="0.2">
      <c r="A36"/>
      <c r="B36"/>
      <c r="C36"/>
      <c r="D36"/>
      <c r="E36"/>
      <c r="F36"/>
      <c r="G36"/>
      <c r="H36"/>
      <c r="I36"/>
      <c r="J36" s="5"/>
      <c r="K36"/>
      <c r="M36"/>
      <c r="N36"/>
      <c r="O36"/>
      <c r="P36" s="5"/>
      <c r="Q36"/>
      <c r="S36"/>
      <c r="T36"/>
      <c r="U36"/>
      <c r="V36" s="5"/>
      <c r="W36"/>
      <c r="Y36"/>
      <c r="Z36"/>
      <c r="AA36"/>
      <c r="AB36" s="5"/>
      <c r="AC36"/>
    </row>
    <row r="37" spans="1:29" s="7" customFormat="1" x14ac:dyDescent="0.2">
      <c r="A37" t="s">
        <v>31</v>
      </c>
      <c r="B37"/>
      <c r="C37"/>
      <c r="D37"/>
      <c r="E37"/>
      <c r="F37"/>
      <c r="G37" t="s">
        <v>31</v>
      </c>
      <c r="H37"/>
      <c r="I37"/>
      <c r="J37" s="5"/>
      <c r="K37"/>
      <c r="M37" t="s">
        <v>31</v>
      </c>
      <c r="N37"/>
      <c r="O37"/>
      <c r="P37" s="5"/>
      <c r="Q37"/>
      <c r="S37" t="s">
        <v>31</v>
      </c>
      <c r="T37"/>
      <c r="U37"/>
      <c r="V37" s="5"/>
      <c r="W37"/>
      <c r="Y37" t="s">
        <v>31</v>
      </c>
      <c r="Z37"/>
      <c r="AA37"/>
      <c r="AB37" s="5"/>
      <c r="AC37"/>
    </row>
    <row r="38" spans="1:29" s="7" customFormat="1" x14ac:dyDescent="0.2">
      <c r="A38"/>
      <c r="B38" t="s">
        <v>5</v>
      </c>
      <c r="C38" t="s">
        <v>6</v>
      </c>
      <c r="D38" t="s">
        <v>7</v>
      </c>
      <c r="E38" t="s">
        <v>8</v>
      </c>
      <c r="F38"/>
      <c r="G38"/>
      <c r="H38" t="s">
        <v>5</v>
      </c>
      <c r="I38" t="s">
        <v>6</v>
      </c>
      <c r="J38" s="5" t="s">
        <v>7</v>
      </c>
      <c r="K38" t="s">
        <v>8</v>
      </c>
      <c r="M38"/>
      <c r="N38" t="s">
        <v>5</v>
      </c>
      <c r="O38" t="s">
        <v>6</v>
      </c>
      <c r="P38" s="5" t="s">
        <v>7</v>
      </c>
      <c r="Q38" t="s">
        <v>8</v>
      </c>
      <c r="S38"/>
      <c r="T38" t="s">
        <v>5</v>
      </c>
      <c r="U38" t="s">
        <v>6</v>
      </c>
      <c r="V38" s="5" t="s">
        <v>7</v>
      </c>
      <c r="W38" t="s">
        <v>8</v>
      </c>
      <c r="Y38"/>
      <c r="Z38" t="s">
        <v>5</v>
      </c>
      <c r="AA38" t="s">
        <v>6</v>
      </c>
      <c r="AB38" s="5" t="s">
        <v>7</v>
      </c>
      <c r="AC38" t="s">
        <v>8</v>
      </c>
    </row>
    <row r="39" spans="1:29" s="7" customFormat="1" x14ac:dyDescent="0.2">
      <c r="A39">
        <v>0</v>
      </c>
      <c r="B39">
        <v>0.29666666666666702</v>
      </c>
      <c r="C39">
        <v>0.52</v>
      </c>
      <c r="D39" s="5">
        <f>2*B39*C39/(B39+C39)</f>
        <v>0.37779591836734722</v>
      </c>
      <c r="E39">
        <v>118.333333333333</v>
      </c>
      <c r="F39"/>
      <c r="G39">
        <v>0</v>
      </c>
      <c r="H39">
        <v>0.31333333333333302</v>
      </c>
      <c r="I39">
        <v>0.51</v>
      </c>
      <c r="J39" s="5">
        <f>2*H39*I39/(H39+I39)</f>
        <v>0.38817813765182158</v>
      </c>
      <c r="K39">
        <v>118.333333333333</v>
      </c>
      <c r="M39">
        <v>0</v>
      </c>
      <c r="N39">
        <v>0.34</v>
      </c>
      <c r="O39">
        <v>0.49</v>
      </c>
      <c r="P39" s="5">
        <f>2*N39*O39/(N39+O39)</f>
        <v>0.4014457831325301</v>
      </c>
      <c r="Q39">
        <v>118.333333333333</v>
      </c>
      <c r="S39">
        <v>0</v>
      </c>
      <c r="T39">
        <v>0.4</v>
      </c>
      <c r="U39">
        <v>0.42</v>
      </c>
      <c r="V39" s="5">
        <f>2*T39*U39/(T39+U39)</f>
        <v>0.40975609756097559</v>
      </c>
      <c r="W39">
        <v>118.333333333333</v>
      </c>
      <c r="Y39">
        <v>0</v>
      </c>
      <c r="Z39">
        <v>0.32666666666666699</v>
      </c>
      <c r="AA39">
        <v>0.49666666666666698</v>
      </c>
      <c r="AB39" s="5">
        <f>2*Z39*AA39/(Z39+AA39)</f>
        <v>0.39411605937921768</v>
      </c>
      <c r="AC39">
        <v>118.333333333333</v>
      </c>
    </row>
    <row r="40" spans="1:29" s="9" customFormat="1" x14ac:dyDescent="0.2">
      <c r="A40" s="4">
        <v>2</v>
      </c>
      <c r="B40" s="4">
        <v>0.97</v>
      </c>
      <c r="C40" s="4">
        <v>0.92666666666666697</v>
      </c>
      <c r="D40" s="5">
        <f t="shared" ref="D40:D41" si="25">2*B40*C40/(B40+C40)</f>
        <v>0.94783831282952558</v>
      </c>
      <c r="E40" s="4">
        <v>1947</v>
      </c>
      <c r="F40" s="4"/>
      <c r="G40" s="4">
        <v>2</v>
      </c>
      <c r="H40" s="4">
        <v>0.97</v>
      </c>
      <c r="I40" s="4">
        <v>0.93333333333333302</v>
      </c>
      <c r="J40" s="5">
        <f t="shared" ref="J40:J41" si="26">2*H40*I40/(H40+I40)</f>
        <v>0.95131348511383529</v>
      </c>
      <c r="K40" s="4">
        <v>1947</v>
      </c>
      <c r="M40" s="4">
        <v>2</v>
      </c>
      <c r="N40" s="4">
        <v>0.97</v>
      </c>
      <c r="O40" s="4">
        <v>0.94666666666666699</v>
      </c>
      <c r="P40" s="5">
        <f t="shared" ref="P40:P41" si="27">2*N40*O40/(N40+O40)</f>
        <v>0.95819130434782629</v>
      </c>
      <c r="Q40" s="4">
        <v>1947</v>
      </c>
      <c r="S40" s="4">
        <v>2</v>
      </c>
      <c r="T40" s="4">
        <v>0.96333333333333304</v>
      </c>
      <c r="U40" s="4">
        <v>0.96333333333333304</v>
      </c>
      <c r="V40" s="5">
        <f t="shared" ref="V40:V41" si="28">2*T40*U40/(T40+U40)</f>
        <v>0.96333333333333304</v>
      </c>
      <c r="W40" s="4">
        <v>1947</v>
      </c>
      <c r="Y40" s="4">
        <v>2</v>
      </c>
      <c r="Z40" s="4">
        <v>0.97</v>
      </c>
      <c r="AA40" s="4">
        <v>0.93666666666666698</v>
      </c>
      <c r="AB40" s="5">
        <f t="shared" ref="AB40:AB41" si="29">2*Z40*AA40/(Z40+AA40)</f>
        <v>0.95304195804195824</v>
      </c>
      <c r="AC40" s="4">
        <v>1947</v>
      </c>
    </row>
    <row r="41" spans="1:29" s="3" customFormat="1" x14ac:dyDescent="0.2">
      <c r="A41" s="3" t="s">
        <v>9</v>
      </c>
      <c r="B41" s="3">
        <v>0.63666666666666705</v>
      </c>
      <c r="C41" s="3">
        <v>0.72</v>
      </c>
      <c r="D41" s="5">
        <f t="shared" si="25"/>
        <v>0.67577395577395605</v>
      </c>
      <c r="E41" s="3">
        <v>2065.3333333333298</v>
      </c>
      <c r="G41" s="3" t="s">
        <v>9</v>
      </c>
      <c r="H41" s="3">
        <v>0.64333333333333298</v>
      </c>
      <c r="I41" s="3">
        <v>0.72333333333333305</v>
      </c>
      <c r="J41" s="5">
        <f t="shared" si="26"/>
        <v>0.68099186991869887</v>
      </c>
      <c r="K41" s="3">
        <v>2065.3333333333298</v>
      </c>
      <c r="M41" s="3" t="s">
        <v>9</v>
      </c>
      <c r="N41" s="3">
        <v>0.65333333333333299</v>
      </c>
      <c r="O41" s="3">
        <v>0.71333333333333304</v>
      </c>
      <c r="P41" s="5">
        <f t="shared" si="27"/>
        <v>0.68201626016260131</v>
      </c>
      <c r="Q41" s="3">
        <v>2065.3333333333298</v>
      </c>
      <c r="S41" s="3" t="s">
        <v>9</v>
      </c>
      <c r="T41" s="3">
        <v>0.68333333333333302</v>
      </c>
      <c r="U41" s="3">
        <v>0.69</v>
      </c>
      <c r="V41" s="5">
        <f t="shared" si="28"/>
        <v>0.686650485436893</v>
      </c>
      <c r="W41" s="3">
        <v>2065.3333333333298</v>
      </c>
      <c r="Y41" s="3" t="s">
        <v>9</v>
      </c>
      <c r="Z41" s="3">
        <v>0.65</v>
      </c>
      <c r="AA41" s="3">
        <v>0.71666666666666701</v>
      </c>
      <c r="AB41" s="5">
        <f t="shared" si="29"/>
        <v>0.68170731707317078</v>
      </c>
      <c r="AC41" s="3">
        <v>2065.3333333333298</v>
      </c>
    </row>
    <row r="43" spans="1:29" s="5" customFormat="1" x14ac:dyDescent="0.2">
      <c r="A43" s="4"/>
      <c r="B43" s="4"/>
      <c r="C43" s="4"/>
      <c r="D43" s="4"/>
      <c r="E43" s="4"/>
      <c r="J43" s="6"/>
      <c r="M43" s="4"/>
      <c r="N43" s="4"/>
      <c r="O43" s="4"/>
      <c r="P43" s="6"/>
      <c r="Q43" s="4"/>
      <c r="S43" s="4"/>
      <c r="T43" s="4"/>
      <c r="U43" s="4"/>
      <c r="V43" s="6"/>
      <c r="W43" s="4"/>
      <c r="Y43" s="4"/>
      <c r="Z43" s="4"/>
      <c r="AA43" s="4"/>
      <c r="AB43" s="6"/>
      <c r="AC43" s="4"/>
    </row>
    <row r="44" spans="1:29" s="2" customFormat="1" x14ac:dyDescent="0.2">
      <c r="A44" s="2" t="s">
        <v>35</v>
      </c>
    </row>
    <row r="45" spans="1:29" x14ac:dyDescent="0.2">
      <c r="B45" t="s">
        <v>5</v>
      </c>
      <c r="C45" t="s">
        <v>6</v>
      </c>
      <c r="D45" t="s">
        <v>7</v>
      </c>
      <c r="E45" t="s">
        <v>8</v>
      </c>
      <c r="H45" t="s">
        <v>5</v>
      </c>
      <c r="I45" t="s">
        <v>6</v>
      </c>
      <c r="J45" s="5" t="s">
        <v>7</v>
      </c>
      <c r="K45" t="s">
        <v>8</v>
      </c>
      <c r="N45" t="s">
        <v>5</v>
      </c>
      <c r="O45" t="s">
        <v>6</v>
      </c>
      <c r="P45" s="5" t="s">
        <v>7</v>
      </c>
      <c r="Q45" t="s">
        <v>8</v>
      </c>
      <c r="T45" t="s">
        <v>5</v>
      </c>
      <c r="U45" t="s">
        <v>6</v>
      </c>
      <c r="V45" s="5" t="s">
        <v>7</v>
      </c>
      <c r="W45" t="s">
        <v>8</v>
      </c>
      <c r="Z45" t="s">
        <v>5</v>
      </c>
      <c r="AA45" t="s">
        <v>6</v>
      </c>
      <c r="AB45" s="5" t="s">
        <v>7</v>
      </c>
      <c r="AC45" t="s">
        <v>8</v>
      </c>
    </row>
    <row r="46" spans="1:29" x14ac:dyDescent="0.2">
      <c r="A46">
        <v>0</v>
      </c>
      <c r="B46">
        <v>0.32333333333333297</v>
      </c>
      <c r="C46">
        <v>0.62</v>
      </c>
      <c r="D46" s="5">
        <f>2*B46*C46/(B46+C46)</f>
        <v>0.42501766784452266</v>
      </c>
      <c r="E46">
        <v>152.333333333333</v>
      </c>
      <c r="G46">
        <v>0</v>
      </c>
      <c r="H46">
        <v>0.32666666666666699</v>
      </c>
      <c r="I46">
        <v>0.61333333333333295</v>
      </c>
      <c r="J46" s="5">
        <f>2*H46*I46/(H46+I46)</f>
        <v>0.42628841607565027</v>
      </c>
      <c r="K46">
        <v>152.333333333333</v>
      </c>
      <c r="M46">
        <v>0</v>
      </c>
      <c r="N46">
        <v>0.34</v>
      </c>
      <c r="O46">
        <v>0.61</v>
      </c>
      <c r="P46" s="5">
        <f>2*N46*O46/(N46+O46)</f>
        <v>0.43663157894736843</v>
      </c>
      <c r="Q46">
        <v>152.333333333333</v>
      </c>
      <c r="S46">
        <v>0</v>
      </c>
      <c r="T46">
        <v>0.37</v>
      </c>
      <c r="U46">
        <v>0.55000000000000004</v>
      </c>
      <c r="V46" s="5">
        <f>2*T46*U46/(T46+U46)</f>
        <v>0.44239130434782609</v>
      </c>
      <c r="W46">
        <v>152.333333333333</v>
      </c>
      <c r="Y46">
        <v>0</v>
      </c>
      <c r="Z46">
        <v>0.34333333333333299</v>
      </c>
      <c r="AA46">
        <v>0.6</v>
      </c>
      <c r="AB46" s="5">
        <f>2*Z46*AA46/(Z46+AA46)</f>
        <v>0.4367491166077736</v>
      </c>
      <c r="AC46">
        <v>152.333333333333</v>
      </c>
    </row>
    <row r="47" spans="1:29" s="5" customFormat="1" x14ac:dyDescent="0.2">
      <c r="A47" s="4">
        <v>2</v>
      </c>
      <c r="B47" s="4">
        <v>0.97333333333333305</v>
      </c>
      <c r="C47" s="4">
        <v>0.90666666666666695</v>
      </c>
      <c r="D47" s="5">
        <f t="shared" ref="D47:D48" si="30">2*B47*C47/(B47+C47)</f>
        <v>0.93881796690307329</v>
      </c>
      <c r="E47" s="4">
        <v>2115.6666666666702</v>
      </c>
      <c r="G47" s="4">
        <v>2</v>
      </c>
      <c r="H47" s="4">
        <v>0.97</v>
      </c>
      <c r="I47" s="4">
        <v>0.91</v>
      </c>
      <c r="J47" s="5">
        <f t="shared" ref="J47:J48" si="31">2*H47*I47/(H47+I47)</f>
        <v>0.93904255319148944</v>
      </c>
      <c r="K47" s="4">
        <v>2115.6666666666702</v>
      </c>
      <c r="M47" s="4">
        <v>2</v>
      </c>
      <c r="N47" s="4">
        <v>0.97</v>
      </c>
      <c r="O47" s="4">
        <v>0.913333333333333</v>
      </c>
      <c r="P47" s="5">
        <f t="shared" ref="P47:P48" si="32">2*N47*O47/(N47+O47)</f>
        <v>0.94081415929203527</v>
      </c>
      <c r="Q47" s="4">
        <v>2115.6666666666702</v>
      </c>
      <c r="S47" s="4">
        <v>2</v>
      </c>
      <c r="T47" s="4">
        <v>0.97</v>
      </c>
      <c r="U47" s="4">
        <v>0.93333333333333302</v>
      </c>
      <c r="V47" s="5">
        <f t="shared" ref="V47:V48" si="33">2*T47*U47/(T47+U47)</f>
        <v>0.95131348511383529</v>
      </c>
      <c r="W47" s="4">
        <v>2115.6666666666702</v>
      </c>
      <c r="Y47" s="4">
        <v>2</v>
      </c>
      <c r="Z47" s="4">
        <v>0.97</v>
      </c>
      <c r="AA47" s="4">
        <v>0.91666666666666696</v>
      </c>
      <c r="AB47" s="5">
        <f t="shared" ref="AB47:AB48" si="34">2*Z47*AA47/(Z47+AA47)</f>
        <v>0.9425795053003535</v>
      </c>
      <c r="AC47" s="4">
        <v>2115.6666666666702</v>
      </c>
    </row>
    <row r="48" spans="1:29" s="3" customFormat="1" x14ac:dyDescent="0.2">
      <c r="A48" s="3" t="s">
        <v>9</v>
      </c>
      <c r="B48" s="3">
        <v>0.64666666666666694</v>
      </c>
      <c r="C48" s="3">
        <v>0.76</v>
      </c>
      <c r="D48" s="5">
        <f t="shared" si="30"/>
        <v>0.69876777251184852</v>
      </c>
      <c r="E48" s="3">
        <v>2268</v>
      </c>
      <c r="G48" s="3" t="s">
        <v>9</v>
      </c>
      <c r="H48" s="3">
        <v>0.65</v>
      </c>
      <c r="I48" s="3">
        <v>0.76333333333333298</v>
      </c>
      <c r="J48" s="5">
        <f t="shared" si="31"/>
        <v>0.70212264150943382</v>
      </c>
      <c r="K48" s="3">
        <v>2268</v>
      </c>
      <c r="M48" s="3" t="s">
        <v>9</v>
      </c>
      <c r="N48" s="3">
        <v>0.65666666666666695</v>
      </c>
      <c r="O48" s="3">
        <v>0.76333333333333298</v>
      </c>
      <c r="P48" s="5">
        <f t="shared" si="32"/>
        <v>0.70599374021909234</v>
      </c>
      <c r="Q48" s="3">
        <v>2268</v>
      </c>
      <c r="S48" s="3" t="s">
        <v>9</v>
      </c>
      <c r="T48" s="3">
        <v>0.66666666666666696</v>
      </c>
      <c r="U48" s="3">
        <v>0.74333333333333296</v>
      </c>
      <c r="V48" s="5">
        <f t="shared" si="33"/>
        <v>0.70291568163908591</v>
      </c>
      <c r="W48" s="3">
        <v>2268</v>
      </c>
      <c r="Y48" s="3" t="s">
        <v>9</v>
      </c>
      <c r="Z48" s="3">
        <v>0.65333333333333299</v>
      </c>
      <c r="AA48" s="3">
        <v>0.76</v>
      </c>
      <c r="AB48" s="5">
        <f t="shared" si="34"/>
        <v>0.70264150943396209</v>
      </c>
      <c r="AC48" s="3">
        <v>2268</v>
      </c>
    </row>
    <row r="51" spans="1:46" s="3" customFormat="1" x14ac:dyDescent="0.2">
      <c r="A51" t="s">
        <v>30</v>
      </c>
      <c r="B51"/>
      <c r="C51"/>
      <c r="D51"/>
      <c r="E51"/>
      <c r="F51" s="6"/>
      <c r="G51" t="s">
        <v>30</v>
      </c>
      <c r="H51"/>
      <c r="I51"/>
      <c r="J51" s="5"/>
      <c r="K51"/>
      <c r="L51"/>
      <c r="M51" t="s">
        <v>30</v>
      </c>
      <c r="N51"/>
      <c r="O51"/>
      <c r="P51" s="5"/>
      <c r="Q51"/>
      <c r="R51"/>
      <c r="S51" t="s">
        <v>30</v>
      </c>
      <c r="T51"/>
      <c r="U51"/>
      <c r="V51" s="5"/>
      <c r="W51"/>
      <c r="X51"/>
      <c r="Y51" t="s">
        <v>30</v>
      </c>
      <c r="Z51"/>
      <c r="AA51"/>
      <c r="AB51" s="5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x14ac:dyDescent="0.2">
      <c r="B52" t="s">
        <v>5</v>
      </c>
      <c r="C52" t="s">
        <v>6</v>
      </c>
      <c r="D52" t="s">
        <v>7</v>
      </c>
      <c r="E52" t="s">
        <v>8</v>
      </c>
      <c r="H52" t="s">
        <v>5</v>
      </c>
      <c r="I52" t="s">
        <v>6</v>
      </c>
      <c r="J52" s="5" t="s">
        <v>7</v>
      </c>
      <c r="K52" t="s">
        <v>8</v>
      </c>
      <c r="N52" t="s">
        <v>5</v>
      </c>
      <c r="O52" t="s">
        <v>6</v>
      </c>
      <c r="P52" s="5" t="s">
        <v>7</v>
      </c>
      <c r="Q52" t="s">
        <v>8</v>
      </c>
      <c r="T52" t="s">
        <v>5</v>
      </c>
      <c r="U52" t="s">
        <v>6</v>
      </c>
      <c r="V52" s="5" t="s">
        <v>7</v>
      </c>
      <c r="W52" t="s">
        <v>8</v>
      </c>
      <c r="Z52" t="s">
        <v>5</v>
      </c>
      <c r="AA52" t="s">
        <v>6</v>
      </c>
      <c r="AB52" s="5" t="s">
        <v>7</v>
      </c>
      <c r="AC52" t="s">
        <v>8</v>
      </c>
    </row>
    <row r="53" spans="1:46" x14ac:dyDescent="0.2">
      <c r="A53">
        <v>0</v>
      </c>
      <c r="B53">
        <v>0.52</v>
      </c>
      <c r="C53">
        <v>0.86</v>
      </c>
      <c r="D53" s="5">
        <f>2*B53*C53/(B53+C53)</f>
        <v>0.64811594202898559</v>
      </c>
      <c r="E53">
        <v>34</v>
      </c>
      <c r="G53">
        <v>0</v>
      </c>
      <c r="H53">
        <v>0.54666666666666697</v>
      </c>
      <c r="I53">
        <v>0.88</v>
      </c>
      <c r="J53" s="5">
        <f>2*H53*I53/(H53+I53)</f>
        <v>0.67439252336448618</v>
      </c>
      <c r="K53">
        <v>34</v>
      </c>
      <c r="M53">
        <v>0</v>
      </c>
      <c r="N53">
        <v>0.56999999999999995</v>
      </c>
      <c r="O53">
        <v>0.87</v>
      </c>
      <c r="P53" s="5">
        <f>2*N53*O53/(N53+O53)</f>
        <v>0.68874999999999997</v>
      </c>
      <c r="Q53">
        <v>34</v>
      </c>
      <c r="S53">
        <v>0</v>
      </c>
      <c r="T53">
        <v>0.57666666666666699</v>
      </c>
      <c r="U53">
        <v>0.78333333333333299</v>
      </c>
      <c r="V53" s="5">
        <f>2*T53*U53/(T53+U53)</f>
        <v>0.66429738562091523</v>
      </c>
      <c r="W53">
        <v>34</v>
      </c>
      <c r="Y53">
        <v>0</v>
      </c>
      <c r="Z53">
        <v>0.55333333333333301</v>
      </c>
      <c r="AA53">
        <v>0.82</v>
      </c>
      <c r="AB53" s="5">
        <f>2*Z53*AA53/(Z53+AA53)</f>
        <v>0.66077669902912595</v>
      </c>
      <c r="AC53">
        <v>34</v>
      </c>
    </row>
    <row r="54" spans="1:46" s="5" customFormat="1" x14ac:dyDescent="0.2">
      <c r="A54" s="4">
        <v>2</v>
      </c>
      <c r="B54" s="4">
        <v>0.97</v>
      </c>
      <c r="C54" s="4">
        <v>0.84</v>
      </c>
      <c r="D54" s="5">
        <f t="shared" ref="D54:D55" si="35">2*B54*C54/(B54+C54)</f>
        <v>0.9003314917127071</v>
      </c>
      <c r="E54" s="4">
        <v>168.666666666667</v>
      </c>
      <c r="G54" s="4">
        <v>2</v>
      </c>
      <c r="H54" s="4">
        <v>0.97666666666666702</v>
      </c>
      <c r="I54" s="4">
        <v>0.85333333333333306</v>
      </c>
      <c r="J54" s="5">
        <f t="shared" ref="J54:J55" si="36">2*H54*I54/(H54+I54)</f>
        <v>0.91084395871281121</v>
      </c>
      <c r="K54" s="4">
        <v>168.666666666667</v>
      </c>
      <c r="M54" s="4">
        <v>2</v>
      </c>
      <c r="N54" s="4">
        <v>0.97333333333333305</v>
      </c>
      <c r="O54" s="4">
        <v>0.86666666666666703</v>
      </c>
      <c r="P54" s="5">
        <f t="shared" ref="P54:P55" si="37">2*N54*O54/(N54+O54)</f>
        <v>0.91690821256038646</v>
      </c>
      <c r="Q54" s="4">
        <v>168.666666666667</v>
      </c>
      <c r="S54" s="4">
        <v>2</v>
      </c>
      <c r="T54" s="4">
        <v>0.95333333333333403</v>
      </c>
      <c r="U54" s="4">
        <v>0.88</v>
      </c>
      <c r="V54" s="5">
        <f t="shared" ref="V54:V55" si="38">2*T54*U54/(T54+U54)</f>
        <v>0.91520000000000046</v>
      </c>
      <c r="W54" s="4">
        <v>168.666666666667</v>
      </c>
      <c r="Y54" s="4">
        <v>2</v>
      </c>
      <c r="Z54" s="4">
        <v>0.956666666666667</v>
      </c>
      <c r="AA54" s="4">
        <v>0.86333333333333295</v>
      </c>
      <c r="AB54" s="5">
        <f t="shared" ref="AB54:AB55" si="39">2*Z54*AA54/(Z54+AA54)</f>
        <v>0.90760683760683758</v>
      </c>
      <c r="AC54" s="4">
        <v>168.666666666667</v>
      </c>
    </row>
    <row r="55" spans="1:46" s="3" customFormat="1" x14ac:dyDescent="0.2">
      <c r="A55" s="3" t="s">
        <v>9</v>
      </c>
      <c r="B55" s="3">
        <v>0.74333333333333296</v>
      </c>
      <c r="C55" s="3">
        <v>0.85</v>
      </c>
      <c r="D55" s="5">
        <f t="shared" si="35"/>
        <v>0.79309623430962328</v>
      </c>
      <c r="E55" s="3">
        <v>202.666666666667</v>
      </c>
      <c r="G55" s="3" t="s">
        <v>9</v>
      </c>
      <c r="H55" s="3">
        <v>0.76</v>
      </c>
      <c r="I55" s="3">
        <v>0.86666666666666703</v>
      </c>
      <c r="J55" s="5">
        <f t="shared" si="36"/>
        <v>0.80983606557377075</v>
      </c>
      <c r="K55" s="3">
        <v>202.666666666667</v>
      </c>
      <c r="M55" s="3" t="s">
        <v>9</v>
      </c>
      <c r="N55" s="3">
        <v>0.77</v>
      </c>
      <c r="O55" s="3">
        <v>0.87333333333333296</v>
      </c>
      <c r="P55" s="5">
        <f t="shared" si="37"/>
        <v>0.81841784989857991</v>
      </c>
      <c r="Q55" s="3">
        <v>202.666666666667</v>
      </c>
      <c r="S55" s="3" t="s">
        <v>9</v>
      </c>
      <c r="T55" s="3">
        <v>0.76666666666666705</v>
      </c>
      <c r="U55" s="3">
        <v>0.83333333333333304</v>
      </c>
      <c r="V55" s="5">
        <f t="shared" si="38"/>
        <v>0.79861111111111116</v>
      </c>
      <c r="W55" s="3">
        <v>202.666666666667</v>
      </c>
      <c r="Y55" s="3" t="s">
        <v>9</v>
      </c>
      <c r="Z55" s="3">
        <v>0.75666666666666704</v>
      </c>
      <c r="AA55" s="3">
        <v>0.84333333333333305</v>
      </c>
      <c r="AB55" s="5">
        <f t="shared" si="39"/>
        <v>0.79765277777777788</v>
      </c>
      <c r="AC55" s="3">
        <v>202.666666666667</v>
      </c>
    </row>
    <row r="58" spans="1:46" x14ac:dyDescent="0.2">
      <c r="A58" t="s">
        <v>31</v>
      </c>
      <c r="G58" t="s">
        <v>31</v>
      </c>
      <c r="M58" t="s">
        <v>31</v>
      </c>
      <c r="S58" t="s">
        <v>31</v>
      </c>
      <c r="Y58" t="s">
        <v>31</v>
      </c>
    </row>
    <row r="59" spans="1:46" s="3" customFormat="1" x14ac:dyDescent="0.2">
      <c r="A59"/>
      <c r="B59" t="s">
        <v>5</v>
      </c>
      <c r="C59" t="s">
        <v>6</v>
      </c>
      <c r="D59" t="s">
        <v>7</v>
      </c>
      <c r="E59" t="s">
        <v>8</v>
      </c>
      <c r="F59" s="6"/>
      <c r="G59"/>
      <c r="H59" t="s">
        <v>5</v>
      </c>
      <c r="I59" t="s">
        <v>6</v>
      </c>
      <c r="J59" s="5" t="s">
        <v>7</v>
      </c>
      <c r="K59" t="s">
        <v>8</v>
      </c>
      <c r="L59"/>
      <c r="M59"/>
      <c r="N59" t="s">
        <v>5</v>
      </c>
      <c r="O59" t="s">
        <v>6</v>
      </c>
      <c r="P59" s="5" t="s">
        <v>7</v>
      </c>
      <c r="Q59" t="s">
        <v>8</v>
      </c>
      <c r="R59"/>
      <c r="S59"/>
      <c r="T59" t="s">
        <v>5</v>
      </c>
      <c r="U59" t="s">
        <v>6</v>
      </c>
      <c r="V59" s="5" t="s">
        <v>7</v>
      </c>
      <c r="W59" t="s">
        <v>8</v>
      </c>
      <c r="X59"/>
      <c r="Y59"/>
      <c r="Z59" t="s">
        <v>5</v>
      </c>
      <c r="AA59" t="s">
        <v>6</v>
      </c>
      <c r="AB59" s="5" t="s">
        <v>7</v>
      </c>
      <c r="AC59" t="s">
        <v>8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x14ac:dyDescent="0.2">
      <c r="A60">
        <v>0</v>
      </c>
      <c r="B60">
        <v>0.276666666666667</v>
      </c>
      <c r="C60">
        <v>0.54666666666666697</v>
      </c>
      <c r="D60" s="5">
        <f>2*B60*C60/(B60+C60)</f>
        <v>0.3673954116059383</v>
      </c>
      <c r="E60">
        <v>118.333333333333</v>
      </c>
      <c r="G60">
        <v>0</v>
      </c>
      <c r="H60">
        <v>0.28000000000000003</v>
      </c>
      <c r="I60">
        <v>0.53666666666666696</v>
      </c>
      <c r="J60" s="5">
        <f>2*H60*I60/(H60+I60)</f>
        <v>0.3680000000000001</v>
      </c>
      <c r="K60">
        <v>118.333333333333</v>
      </c>
      <c r="M60">
        <v>0</v>
      </c>
      <c r="N60">
        <v>0.28666666666666701</v>
      </c>
      <c r="O60">
        <v>0.53666666666666696</v>
      </c>
      <c r="P60" s="5">
        <f>2*N60*O60/(N60+O60)</f>
        <v>0.37371120107962258</v>
      </c>
      <c r="Q60">
        <v>118.333333333333</v>
      </c>
      <c r="S60">
        <v>0</v>
      </c>
      <c r="T60">
        <v>0.31666666666666698</v>
      </c>
      <c r="U60">
        <v>0.483333333333333</v>
      </c>
      <c r="V60" s="5">
        <f>2*T60*U60/(T60+U60)</f>
        <v>0.38263888888888903</v>
      </c>
      <c r="W60">
        <v>118.333333333333</v>
      </c>
      <c r="Y60">
        <v>0</v>
      </c>
      <c r="Z60">
        <v>0.28999999999999998</v>
      </c>
      <c r="AA60">
        <v>0.53666666666666696</v>
      </c>
      <c r="AB60" s="5">
        <f>2*Z60*AA60/(Z60+AA60)</f>
        <v>0.37653225806451618</v>
      </c>
      <c r="AC60">
        <v>118.333333333333</v>
      </c>
    </row>
    <row r="61" spans="1:46" s="5" customFormat="1" x14ac:dyDescent="0.2">
      <c r="A61" s="4">
        <v>2</v>
      </c>
      <c r="B61" s="4">
        <v>0.97333333333333305</v>
      </c>
      <c r="C61" s="4">
        <v>0.913333333333333</v>
      </c>
      <c r="D61" s="5">
        <f t="shared" ref="D61:D62" si="40">2*B61*C61/(B61+C61)</f>
        <v>0.94237926972909269</v>
      </c>
      <c r="E61" s="4">
        <v>1947</v>
      </c>
      <c r="G61" s="4">
        <v>2</v>
      </c>
      <c r="H61" s="4">
        <v>0.97</v>
      </c>
      <c r="I61" s="4">
        <v>0.913333333333333</v>
      </c>
      <c r="J61" s="5">
        <f t="shared" ref="J61:J62" si="41">2*H61*I61/(H61+I61)</f>
        <v>0.94081415929203527</v>
      </c>
      <c r="K61" s="4">
        <v>1947</v>
      </c>
      <c r="M61" s="4">
        <v>2</v>
      </c>
      <c r="N61" s="4">
        <v>0.97</v>
      </c>
      <c r="O61" s="4">
        <v>0.92</v>
      </c>
      <c r="P61" s="5">
        <f t="shared" ref="P61:P62" si="42">2*N61*O61/(N61+O61)</f>
        <v>0.94433862433862426</v>
      </c>
      <c r="Q61" s="4">
        <v>1947</v>
      </c>
      <c r="S61" s="4">
        <v>2</v>
      </c>
      <c r="T61" s="4">
        <v>0.97</v>
      </c>
      <c r="U61" s="4">
        <v>0.93666666666666698</v>
      </c>
      <c r="V61" s="5">
        <f t="shared" ref="V61:V62" si="43">2*T61*U61/(T61+U61)</f>
        <v>0.95304195804195824</v>
      </c>
      <c r="W61" s="4">
        <v>1947</v>
      </c>
      <c r="Y61" s="4">
        <v>2</v>
      </c>
      <c r="Z61" s="4">
        <v>0.97</v>
      </c>
      <c r="AA61" s="4">
        <v>0.92333333333333301</v>
      </c>
      <c r="AB61" s="5">
        <f t="shared" ref="AB61:AB62" si="44">2*Z61*AA61/(Z61+AA61)</f>
        <v>0.94609154929577433</v>
      </c>
      <c r="AC61" s="4">
        <v>1947</v>
      </c>
    </row>
    <row r="62" spans="1:46" s="3" customFormat="1" x14ac:dyDescent="0.2">
      <c r="A62" s="3" t="s">
        <v>9</v>
      </c>
      <c r="B62" s="3">
        <v>0.62666666666666704</v>
      </c>
      <c r="C62" s="3">
        <v>0.72666666666666702</v>
      </c>
      <c r="D62" s="5">
        <f t="shared" si="40"/>
        <v>0.67297208538587894</v>
      </c>
      <c r="E62" s="3">
        <v>2065.3333333333298</v>
      </c>
      <c r="G62" s="3" t="s">
        <v>9</v>
      </c>
      <c r="H62" s="3">
        <v>0.62</v>
      </c>
      <c r="I62" s="3">
        <v>0.72333333333333305</v>
      </c>
      <c r="J62" s="5">
        <f t="shared" si="41"/>
        <v>0.66769230769230759</v>
      </c>
      <c r="K62" s="3">
        <v>2065.3333333333298</v>
      </c>
      <c r="M62" s="3" t="s">
        <v>9</v>
      </c>
      <c r="N62" s="3">
        <v>0.63</v>
      </c>
      <c r="O62" s="3">
        <v>0.73</v>
      </c>
      <c r="P62" s="5">
        <f t="shared" si="42"/>
        <v>0.67632352941176477</v>
      </c>
      <c r="Q62" s="3">
        <v>2065.3333333333298</v>
      </c>
      <c r="S62" s="3" t="s">
        <v>9</v>
      </c>
      <c r="T62" s="3">
        <v>0.64333333333333298</v>
      </c>
      <c r="U62" s="3">
        <v>0.71</v>
      </c>
      <c r="V62" s="5">
        <f t="shared" si="43"/>
        <v>0.67502463054187167</v>
      </c>
      <c r="W62" s="3">
        <v>2065.3333333333298</v>
      </c>
      <c r="Y62" s="3" t="s">
        <v>9</v>
      </c>
      <c r="Z62" s="3">
        <v>0.63333333333333297</v>
      </c>
      <c r="AA62" s="3">
        <v>0.72666666666666702</v>
      </c>
      <c r="AB62" s="5">
        <f t="shared" si="44"/>
        <v>0.67679738562091507</v>
      </c>
      <c r="AC62" s="3">
        <v>2065.3333333333298</v>
      </c>
    </row>
    <row r="67" spans="1:46" s="3" customFormat="1" x14ac:dyDescent="0.2">
      <c r="A67"/>
      <c r="B67"/>
      <c r="C67"/>
      <c r="D67"/>
      <c r="E67"/>
      <c r="F67" s="6"/>
      <c r="G67" s="6"/>
      <c r="H67" s="6"/>
      <c r="I67" s="6"/>
      <c r="J67" s="5"/>
      <c r="K67" s="6"/>
      <c r="L67"/>
      <c r="M67" s="6"/>
      <c r="N67" s="6"/>
      <c r="O67" s="6"/>
      <c r="P67" s="5"/>
      <c r="Q67" s="6"/>
      <c r="R67"/>
      <c r="S67"/>
      <c r="T67"/>
      <c r="U67"/>
      <c r="V67" s="5"/>
      <c r="W67"/>
      <c r="X67"/>
      <c r="Y67"/>
      <c r="Z67"/>
      <c r="AA67"/>
      <c r="AB67" s="5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7"/>
  <sheetViews>
    <sheetView topLeftCell="A8" zoomScale="80" zoomScaleNormal="80" workbookViewId="0">
      <selection activeCell="H17" sqref="H17:J19"/>
    </sheetView>
  </sheetViews>
  <sheetFormatPr defaultRowHeight="12.75" x14ac:dyDescent="0.2"/>
  <cols>
    <col min="1" max="1" width="6.7109375" customWidth="1"/>
    <col min="2" max="2" width="8.85546875" customWidth="1"/>
    <col min="3" max="3" width="6.42578125" customWidth="1"/>
    <col min="4" max="4" width="5" customWidth="1"/>
    <col min="5" max="5" width="8.140625" customWidth="1"/>
    <col min="6" max="6" width="4.28515625" customWidth="1"/>
    <col min="7" max="7" width="13.42578125" customWidth="1"/>
    <col min="8" max="8" width="8.85546875" customWidth="1"/>
    <col min="9" max="9" width="6.42578125" customWidth="1"/>
    <col min="10" max="10" width="5" customWidth="1"/>
    <col min="11" max="11" width="8.140625" customWidth="1"/>
    <col min="12" max="12" width="6" customWidth="1"/>
    <col min="13" max="13" width="13.140625" customWidth="1"/>
    <col min="14" max="14" width="8.85546875" customWidth="1"/>
    <col min="15" max="15" width="6.42578125" customWidth="1"/>
    <col min="16" max="16" width="5" customWidth="1"/>
    <col min="17" max="17" width="8.140625" customWidth="1"/>
    <col min="18" max="18" width="5.140625" customWidth="1"/>
    <col min="19" max="19" width="9.42578125" customWidth="1"/>
    <col min="20" max="20" width="8.85546875" customWidth="1"/>
    <col min="21" max="21" width="6.42578125" customWidth="1"/>
    <col min="22" max="22" width="5" customWidth="1"/>
    <col min="23" max="23" width="8.140625" customWidth="1"/>
    <col min="24" max="24" width="6.7109375" customWidth="1"/>
    <col min="25" max="25" width="10.42578125" customWidth="1"/>
    <col min="26" max="26" width="8.85546875" customWidth="1"/>
    <col min="27" max="27" width="6.42578125" customWidth="1"/>
    <col min="28" max="28" width="5" customWidth="1"/>
    <col min="29" max="29" width="8.140625" customWidth="1"/>
    <col min="30" max="30" width="11.5703125"/>
    <col min="31" max="31" width="26.42578125" customWidth="1"/>
    <col min="32" max="32" width="8.85546875" customWidth="1"/>
    <col min="33" max="33" width="6.42578125" customWidth="1"/>
    <col min="34" max="34" width="5" customWidth="1"/>
    <col min="35" max="35" width="8.140625" customWidth="1"/>
    <col min="36" max="1025" width="11.5703125"/>
  </cols>
  <sheetData>
    <row r="1" spans="1:46" s="2" customFormat="1" x14ac:dyDescent="0.2">
      <c r="A1" s="1" t="s">
        <v>25</v>
      </c>
      <c r="B1" s="1"/>
      <c r="C1" s="1"/>
      <c r="D1" s="1"/>
      <c r="E1" s="1"/>
      <c r="G1" s="1" t="s">
        <v>26</v>
      </c>
      <c r="H1" s="1"/>
      <c r="I1" s="1"/>
      <c r="J1" s="1"/>
      <c r="K1" s="1"/>
      <c r="M1" s="1" t="s">
        <v>27</v>
      </c>
      <c r="N1" s="1"/>
      <c r="O1" s="1"/>
      <c r="P1" s="1"/>
      <c r="Q1" s="1"/>
      <c r="S1" s="1" t="s">
        <v>28</v>
      </c>
      <c r="T1" s="1"/>
      <c r="U1" s="1"/>
      <c r="V1" s="1"/>
      <c r="W1" s="1"/>
      <c r="Y1" s="1" t="s">
        <v>29</v>
      </c>
      <c r="Z1" s="1"/>
      <c r="AA1" s="1"/>
      <c r="AB1" s="1"/>
      <c r="AC1" s="1"/>
    </row>
    <row r="2" spans="1:46" s="7" customFormat="1" x14ac:dyDescent="0.2">
      <c r="A2"/>
      <c r="B2" t="s">
        <v>5</v>
      </c>
      <c r="C2" t="s">
        <v>6</v>
      </c>
      <c r="D2" t="s">
        <v>7</v>
      </c>
      <c r="E2" t="s">
        <v>8</v>
      </c>
      <c r="F2"/>
      <c r="G2"/>
      <c r="H2" t="s">
        <v>5</v>
      </c>
      <c r="I2" t="s">
        <v>6</v>
      </c>
      <c r="J2" t="s">
        <v>7</v>
      </c>
      <c r="K2" t="s">
        <v>8</v>
      </c>
      <c r="M2"/>
      <c r="N2" t="s">
        <v>5</v>
      </c>
      <c r="O2" t="s">
        <v>6</v>
      </c>
      <c r="P2" t="s">
        <v>7</v>
      </c>
      <c r="Q2" t="s">
        <v>8</v>
      </c>
      <c r="S2"/>
      <c r="T2" t="s">
        <v>5</v>
      </c>
      <c r="U2" t="s">
        <v>6</v>
      </c>
      <c r="V2" t="s">
        <v>7</v>
      </c>
      <c r="W2" t="s">
        <v>8</v>
      </c>
      <c r="Y2"/>
      <c r="Z2" t="s">
        <v>5</v>
      </c>
      <c r="AA2" t="s">
        <v>6</v>
      </c>
      <c r="AB2" t="s">
        <v>7</v>
      </c>
      <c r="AC2" t="s">
        <v>8</v>
      </c>
    </row>
    <row r="3" spans="1:46" s="7" customFormat="1" x14ac:dyDescent="0.2">
      <c r="A3">
        <v>0</v>
      </c>
      <c r="B3">
        <v>0.47</v>
      </c>
      <c r="C3">
        <v>0.54</v>
      </c>
      <c r="D3">
        <v>0.5</v>
      </c>
      <c r="E3">
        <v>165</v>
      </c>
      <c r="F3"/>
      <c r="G3">
        <v>0</v>
      </c>
      <c r="H3">
        <v>0.51</v>
      </c>
      <c r="I3">
        <v>0.59</v>
      </c>
      <c r="J3">
        <v>0.55000000000000004</v>
      </c>
      <c r="K3">
        <v>165</v>
      </c>
      <c r="M3">
        <v>0</v>
      </c>
      <c r="N3">
        <v>0.5</v>
      </c>
      <c r="O3">
        <v>0.6</v>
      </c>
      <c r="P3">
        <v>0.55000000000000004</v>
      </c>
      <c r="Q3">
        <v>165</v>
      </c>
      <c r="S3">
        <v>0</v>
      </c>
      <c r="T3">
        <v>0.51</v>
      </c>
      <c r="U3">
        <v>0.67</v>
      </c>
      <c r="V3">
        <v>0.57999999999999996</v>
      </c>
      <c r="W3">
        <v>165</v>
      </c>
      <c r="Y3">
        <v>0</v>
      </c>
      <c r="Z3">
        <v>0.5</v>
      </c>
      <c r="AA3">
        <v>0.62</v>
      </c>
      <c r="AB3">
        <v>0.55000000000000004</v>
      </c>
      <c r="AC3">
        <v>165</v>
      </c>
    </row>
    <row r="4" spans="1:46" s="7" customFormat="1" x14ac:dyDescent="0.2">
      <c r="A4">
        <v>2</v>
      </c>
      <c r="B4">
        <v>0.93</v>
      </c>
      <c r="C4">
        <v>0.91</v>
      </c>
      <c r="D4">
        <v>0.92</v>
      </c>
      <c r="E4">
        <v>1113</v>
      </c>
      <c r="F4"/>
      <c r="G4">
        <v>2</v>
      </c>
      <c r="H4">
        <v>0.94</v>
      </c>
      <c r="I4">
        <v>0.91</v>
      </c>
      <c r="J4">
        <v>0.93</v>
      </c>
      <c r="K4">
        <v>1113</v>
      </c>
      <c r="M4">
        <v>2</v>
      </c>
      <c r="N4">
        <v>0.94</v>
      </c>
      <c r="O4">
        <v>0.91</v>
      </c>
      <c r="P4">
        <v>0.92</v>
      </c>
      <c r="Q4">
        <v>1113</v>
      </c>
      <c r="S4">
        <v>2</v>
      </c>
      <c r="T4">
        <v>0.95</v>
      </c>
      <c r="U4">
        <v>0.9</v>
      </c>
      <c r="V4">
        <v>0.93</v>
      </c>
      <c r="W4">
        <v>1113</v>
      </c>
      <c r="Y4">
        <v>2</v>
      </c>
      <c r="Z4">
        <v>0.94</v>
      </c>
      <c r="AA4">
        <v>0.91</v>
      </c>
      <c r="AB4">
        <v>0.92</v>
      </c>
      <c r="AC4">
        <v>1113</v>
      </c>
    </row>
    <row r="5" spans="1:46" s="8" customFormat="1" x14ac:dyDescent="0.2">
      <c r="A5" s="3" t="s">
        <v>9</v>
      </c>
      <c r="B5" s="3">
        <v>0.7</v>
      </c>
      <c r="C5" s="3">
        <v>0.72</v>
      </c>
      <c r="D5" s="3">
        <v>0.71</v>
      </c>
      <c r="E5" s="3">
        <v>1278</v>
      </c>
      <c r="F5" s="3"/>
      <c r="G5" s="3" t="s">
        <v>9</v>
      </c>
      <c r="H5" s="3">
        <v>0.72</v>
      </c>
      <c r="I5" s="3">
        <v>0.75</v>
      </c>
      <c r="J5" s="3">
        <v>0.74</v>
      </c>
      <c r="K5" s="3">
        <v>1278</v>
      </c>
      <c r="M5" s="3" t="s">
        <v>9</v>
      </c>
      <c r="N5" s="3">
        <v>0.72</v>
      </c>
      <c r="O5" s="3">
        <v>0.76</v>
      </c>
      <c r="P5" s="3">
        <v>0.74</v>
      </c>
      <c r="Q5" s="3">
        <v>1278</v>
      </c>
      <c r="S5" s="3" t="s">
        <v>9</v>
      </c>
      <c r="T5" s="3">
        <v>0.73</v>
      </c>
      <c r="U5" s="3">
        <v>0.79</v>
      </c>
      <c r="V5" s="3">
        <v>0.75</v>
      </c>
      <c r="W5" s="3">
        <v>1278</v>
      </c>
      <c r="Y5" s="3" t="s">
        <v>9</v>
      </c>
      <c r="Z5" s="3">
        <v>0.72</v>
      </c>
      <c r="AA5" s="3">
        <v>0.77</v>
      </c>
      <c r="AB5" s="3">
        <v>0.74</v>
      </c>
      <c r="AC5" s="3">
        <v>1278</v>
      </c>
    </row>
    <row r="6" spans="1:46" s="7" customFormat="1" x14ac:dyDescent="0.2">
      <c r="A6"/>
      <c r="B6"/>
      <c r="C6"/>
      <c r="D6"/>
      <c r="E6"/>
      <c r="F6"/>
      <c r="G6"/>
      <c r="H6"/>
      <c r="I6"/>
      <c r="J6"/>
      <c r="K6"/>
      <c r="M6"/>
      <c r="N6"/>
      <c r="O6"/>
      <c r="P6"/>
      <c r="Q6"/>
      <c r="S6"/>
      <c r="T6"/>
      <c r="U6"/>
      <c r="V6"/>
      <c r="W6"/>
      <c r="Y6"/>
      <c r="Z6"/>
      <c r="AA6"/>
      <c r="AB6"/>
      <c r="AC6"/>
    </row>
    <row r="7" spans="1:46" s="7" customFormat="1" x14ac:dyDescent="0.2">
      <c r="A7"/>
      <c r="B7"/>
      <c r="C7"/>
      <c r="D7"/>
      <c r="E7"/>
      <c r="F7"/>
      <c r="G7"/>
      <c r="H7"/>
      <c r="I7"/>
      <c r="J7"/>
      <c r="K7"/>
      <c r="M7"/>
      <c r="N7"/>
      <c r="O7"/>
      <c r="P7"/>
      <c r="Q7"/>
      <c r="S7"/>
      <c r="T7"/>
      <c r="U7"/>
      <c r="V7"/>
      <c r="W7"/>
      <c r="Y7"/>
      <c r="Z7"/>
      <c r="AA7"/>
      <c r="AB7"/>
      <c r="AC7"/>
    </row>
    <row r="8" spans="1:46" s="7" customFormat="1" x14ac:dyDescent="0.2">
      <c r="A8" t="s">
        <v>30</v>
      </c>
      <c r="B8"/>
      <c r="C8"/>
      <c r="D8"/>
      <c r="E8"/>
      <c r="F8"/>
      <c r="G8" t="s">
        <v>30</v>
      </c>
      <c r="H8"/>
      <c r="I8"/>
      <c r="J8"/>
      <c r="K8"/>
      <c r="M8" t="s">
        <v>30</v>
      </c>
      <c r="N8"/>
      <c r="O8"/>
      <c r="P8"/>
      <c r="Q8"/>
      <c r="S8" t="s">
        <v>30</v>
      </c>
      <c r="T8"/>
      <c r="U8"/>
      <c r="V8"/>
      <c r="W8"/>
      <c r="Y8" t="s">
        <v>30</v>
      </c>
      <c r="Z8"/>
      <c r="AA8"/>
      <c r="AB8"/>
      <c r="AC8"/>
    </row>
    <row r="9" spans="1:46" s="7" customFormat="1" x14ac:dyDescent="0.2">
      <c r="A9"/>
      <c r="B9" t="s">
        <v>5</v>
      </c>
      <c r="C9" t="s">
        <v>6</v>
      </c>
      <c r="D9" t="s">
        <v>7</v>
      </c>
      <c r="E9" t="s">
        <v>8</v>
      </c>
      <c r="F9"/>
      <c r="G9"/>
      <c r="H9" t="s">
        <v>5</v>
      </c>
      <c r="I9" t="s">
        <v>6</v>
      </c>
      <c r="J9" t="s">
        <v>7</v>
      </c>
      <c r="K9" t="s">
        <v>8</v>
      </c>
      <c r="M9"/>
      <c r="N9" t="s">
        <v>5</v>
      </c>
      <c r="O9" t="s">
        <v>6</v>
      </c>
      <c r="P9" t="s">
        <v>7</v>
      </c>
      <c r="Q9" t="s">
        <v>8</v>
      </c>
      <c r="S9"/>
      <c r="T9" t="s">
        <v>5</v>
      </c>
      <c r="U9" t="s">
        <v>6</v>
      </c>
      <c r="V9" t="s">
        <v>7</v>
      </c>
      <c r="W9" t="s">
        <v>8</v>
      </c>
      <c r="Y9"/>
      <c r="Z9" t="s">
        <v>5</v>
      </c>
      <c r="AA9" t="s">
        <v>6</v>
      </c>
      <c r="AB9" t="s">
        <v>7</v>
      </c>
      <c r="AC9" t="s">
        <v>8</v>
      </c>
    </row>
    <row r="10" spans="1:46" s="7" customFormat="1" x14ac:dyDescent="0.2">
      <c r="A10">
        <v>0</v>
      </c>
      <c r="B10">
        <v>0.6</v>
      </c>
      <c r="C10">
        <v>0.59</v>
      </c>
      <c r="D10">
        <v>0.6</v>
      </c>
      <c r="E10">
        <v>129</v>
      </c>
      <c r="F10"/>
      <c r="G10">
        <v>0</v>
      </c>
      <c r="H10">
        <v>0.64</v>
      </c>
      <c r="I10">
        <v>0.65</v>
      </c>
      <c r="J10">
        <v>0.64</v>
      </c>
      <c r="K10">
        <v>129</v>
      </c>
      <c r="M10">
        <v>0</v>
      </c>
      <c r="N10">
        <v>0.66</v>
      </c>
      <c r="O10">
        <v>0.67</v>
      </c>
      <c r="P10">
        <v>0.66</v>
      </c>
      <c r="Q10">
        <v>129</v>
      </c>
      <c r="S10">
        <v>0</v>
      </c>
      <c r="T10">
        <v>0.65</v>
      </c>
      <c r="U10">
        <v>0.76</v>
      </c>
      <c r="V10">
        <v>0.7</v>
      </c>
      <c r="W10">
        <v>129</v>
      </c>
      <c r="Y10">
        <v>0</v>
      </c>
      <c r="Z10">
        <v>0.65</v>
      </c>
      <c r="AA10">
        <v>0.69</v>
      </c>
      <c r="AB10">
        <v>0.67</v>
      </c>
      <c r="AC10">
        <v>129</v>
      </c>
    </row>
    <row r="11" spans="1:46" s="7" customFormat="1" x14ac:dyDescent="0.2">
      <c r="A11">
        <v>2</v>
      </c>
      <c r="B11">
        <v>0.89</v>
      </c>
      <c r="C11">
        <v>0.9</v>
      </c>
      <c r="D11">
        <v>0.9</v>
      </c>
      <c r="E11">
        <v>499</v>
      </c>
      <c r="F11"/>
      <c r="G11">
        <v>2</v>
      </c>
      <c r="H11">
        <v>0.91</v>
      </c>
      <c r="I11">
        <v>0.9</v>
      </c>
      <c r="J11">
        <v>0.91</v>
      </c>
      <c r="K11">
        <v>499</v>
      </c>
      <c r="M11">
        <v>2</v>
      </c>
      <c r="N11">
        <v>0.91</v>
      </c>
      <c r="O11">
        <v>0.91</v>
      </c>
      <c r="P11">
        <v>0.91</v>
      </c>
      <c r="Q11">
        <v>499</v>
      </c>
      <c r="S11">
        <v>2</v>
      </c>
      <c r="T11">
        <v>0.94</v>
      </c>
      <c r="U11">
        <v>0.9</v>
      </c>
      <c r="V11">
        <v>0.92</v>
      </c>
      <c r="W11">
        <v>499</v>
      </c>
      <c r="Y11">
        <v>2</v>
      </c>
      <c r="Z11">
        <v>0.92</v>
      </c>
      <c r="AA11">
        <v>0.9</v>
      </c>
      <c r="AB11">
        <v>0.91</v>
      </c>
      <c r="AC11">
        <v>499</v>
      </c>
    </row>
    <row r="12" spans="1:46" s="8" customFormat="1" x14ac:dyDescent="0.2">
      <c r="A12" s="3" t="s">
        <v>9</v>
      </c>
      <c r="B12" s="3">
        <v>0.75</v>
      </c>
      <c r="C12" s="3">
        <v>0.74</v>
      </c>
      <c r="D12" s="3">
        <v>0.75</v>
      </c>
      <c r="E12" s="3">
        <v>628</v>
      </c>
      <c r="F12" s="3"/>
      <c r="G12" s="3" t="s">
        <v>9</v>
      </c>
      <c r="H12" s="3">
        <v>0.77</v>
      </c>
      <c r="I12" s="3">
        <v>0.78</v>
      </c>
      <c r="J12" s="3">
        <v>0.78</v>
      </c>
      <c r="K12" s="3">
        <v>628</v>
      </c>
      <c r="M12" s="3" t="s">
        <v>9</v>
      </c>
      <c r="N12" s="3">
        <v>0.79</v>
      </c>
      <c r="O12" s="3">
        <v>0.79</v>
      </c>
      <c r="P12" s="3">
        <v>0.79</v>
      </c>
      <c r="Q12" s="3">
        <v>628</v>
      </c>
      <c r="S12" s="3" t="s">
        <v>9</v>
      </c>
      <c r="T12" s="3">
        <v>0.79</v>
      </c>
      <c r="U12" s="3">
        <v>0.83</v>
      </c>
      <c r="V12" s="3">
        <v>0.81</v>
      </c>
      <c r="W12" s="3">
        <v>628</v>
      </c>
      <c r="Y12" s="3" t="s">
        <v>9</v>
      </c>
      <c r="Z12" s="3">
        <v>0.78</v>
      </c>
      <c r="AA12" s="3">
        <v>0.8</v>
      </c>
      <c r="AB12" s="3">
        <v>0.79</v>
      </c>
      <c r="AC12" s="3">
        <v>628</v>
      </c>
    </row>
    <row r="13" spans="1:46" s="8" customFormat="1" x14ac:dyDescent="0.2">
      <c r="A13"/>
      <c r="B13"/>
      <c r="C13"/>
      <c r="D13"/>
      <c r="E13"/>
      <c r="F13" s="6"/>
      <c r="G13"/>
      <c r="H13"/>
      <c r="I13"/>
      <c r="J13"/>
      <c r="K13"/>
      <c r="L13" s="7"/>
      <c r="M13"/>
      <c r="N13"/>
      <c r="O13"/>
      <c r="P13"/>
      <c r="Q13"/>
      <c r="R13" s="7"/>
      <c r="S13"/>
      <c r="T13"/>
      <c r="U13"/>
      <c r="V13"/>
      <c r="W13"/>
      <c r="X13" s="7"/>
      <c r="Y13"/>
      <c r="Z13"/>
      <c r="AA13"/>
      <c r="AB13"/>
      <c r="AC13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5" spans="1:46" x14ac:dyDescent="0.2">
      <c r="A15" t="s">
        <v>31</v>
      </c>
      <c r="G15" t="s">
        <v>31</v>
      </c>
      <c r="M15" t="s">
        <v>31</v>
      </c>
      <c r="S15" t="s">
        <v>31</v>
      </c>
      <c r="Y15" t="s">
        <v>31</v>
      </c>
    </row>
    <row r="16" spans="1:46" s="2" customFormat="1" x14ac:dyDescent="0.2">
      <c r="A16"/>
      <c r="B16" t="s">
        <v>5</v>
      </c>
      <c r="C16" t="s">
        <v>6</v>
      </c>
      <c r="D16" t="s">
        <v>7</v>
      </c>
      <c r="E16" t="s">
        <v>8</v>
      </c>
      <c r="F16"/>
      <c r="G16"/>
      <c r="H16" t="s">
        <v>5</v>
      </c>
      <c r="I16" t="s">
        <v>6</v>
      </c>
      <c r="J16" t="s">
        <v>7</v>
      </c>
      <c r="K16" t="s">
        <v>8</v>
      </c>
      <c r="L16"/>
      <c r="M16"/>
      <c r="N16" t="s">
        <v>5</v>
      </c>
      <c r="O16" t="s">
        <v>6</v>
      </c>
      <c r="P16" t="s">
        <v>7</v>
      </c>
      <c r="Q16" t="s">
        <v>8</v>
      </c>
      <c r="R16"/>
      <c r="S16"/>
      <c r="T16" t="s">
        <v>5</v>
      </c>
      <c r="U16" t="s">
        <v>6</v>
      </c>
      <c r="V16" t="s">
        <v>7</v>
      </c>
      <c r="W16" t="s">
        <v>8</v>
      </c>
      <c r="X16"/>
      <c r="Y16"/>
      <c r="Z16" t="s">
        <v>5</v>
      </c>
      <c r="AA16" t="s">
        <v>6</v>
      </c>
      <c r="AB16" t="s">
        <v>7</v>
      </c>
      <c r="AC16" t="s">
        <v>8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x14ac:dyDescent="0.2">
      <c r="A17">
        <v>0</v>
      </c>
      <c r="B17">
        <v>0.2</v>
      </c>
      <c r="C17">
        <v>0.36</v>
      </c>
      <c r="D17">
        <v>0.26</v>
      </c>
      <c r="E17">
        <v>36</v>
      </c>
      <c r="G17">
        <v>0</v>
      </c>
      <c r="H17">
        <v>0.23</v>
      </c>
      <c r="I17">
        <v>0.39</v>
      </c>
      <c r="J17">
        <v>0.28999999999999998</v>
      </c>
      <c r="K17">
        <v>36</v>
      </c>
      <c r="M17">
        <v>0</v>
      </c>
      <c r="N17">
        <v>0.19</v>
      </c>
      <c r="O17">
        <v>0.36</v>
      </c>
      <c r="P17">
        <v>0.25</v>
      </c>
      <c r="Q17">
        <v>36</v>
      </c>
      <c r="S17">
        <v>0</v>
      </c>
      <c r="T17">
        <v>0.19</v>
      </c>
      <c r="U17">
        <v>0.36</v>
      </c>
      <c r="V17">
        <v>0.25</v>
      </c>
      <c r="W17">
        <v>36</v>
      </c>
      <c r="Y17">
        <v>0</v>
      </c>
      <c r="Z17">
        <v>0.2</v>
      </c>
      <c r="AA17">
        <v>0.39</v>
      </c>
      <c r="AB17">
        <v>0.26</v>
      </c>
      <c r="AC17">
        <v>36</v>
      </c>
    </row>
    <row r="18" spans="1:46" x14ac:dyDescent="0.2">
      <c r="A18">
        <v>2</v>
      </c>
      <c r="B18">
        <v>0.96</v>
      </c>
      <c r="C18">
        <v>0.92</v>
      </c>
      <c r="D18">
        <v>0.94</v>
      </c>
      <c r="E18">
        <v>614</v>
      </c>
      <c r="G18">
        <v>2</v>
      </c>
      <c r="H18">
        <v>0.96</v>
      </c>
      <c r="I18">
        <v>0.92</v>
      </c>
      <c r="J18">
        <v>0.94</v>
      </c>
      <c r="K18">
        <v>614</v>
      </c>
      <c r="M18">
        <v>2</v>
      </c>
      <c r="N18">
        <v>0.96</v>
      </c>
      <c r="O18">
        <v>0.91</v>
      </c>
      <c r="P18">
        <v>0.93</v>
      </c>
      <c r="Q18">
        <v>614</v>
      </c>
      <c r="S18">
        <v>2</v>
      </c>
      <c r="T18">
        <v>0.96</v>
      </c>
      <c r="U18">
        <v>0.91</v>
      </c>
      <c r="V18">
        <v>0.94</v>
      </c>
      <c r="W18">
        <v>614</v>
      </c>
      <c r="Y18">
        <v>2</v>
      </c>
      <c r="Z18">
        <v>0.96</v>
      </c>
      <c r="AA18">
        <v>0.91</v>
      </c>
      <c r="AB18">
        <v>0.93</v>
      </c>
      <c r="AC18">
        <v>614</v>
      </c>
    </row>
    <row r="19" spans="1:46" s="3" customFormat="1" x14ac:dyDescent="0.2">
      <c r="A19" s="3" t="s">
        <v>9</v>
      </c>
      <c r="B19" s="3">
        <v>0.57999999999999996</v>
      </c>
      <c r="C19" s="3">
        <v>0.64</v>
      </c>
      <c r="D19" s="3">
        <v>0.6</v>
      </c>
      <c r="E19" s="3">
        <v>650</v>
      </c>
      <c r="G19" s="3" t="s">
        <v>9</v>
      </c>
      <c r="H19" s="3">
        <v>0.6</v>
      </c>
      <c r="I19" s="3">
        <v>0.66</v>
      </c>
      <c r="J19" s="3">
        <v>0.62</v>
      </c>
      <c r="K19" s="3">
        <v>650</v>
      </c>
      <c r="M19" s="3" t="s">
        <v>9</v>
      </c>
      <c r="N19" s="3">
        <v>0.57999999999999996</v>
      </c>
      <c r="O19" s="3">
        <v>0.64</v>
      </c>
      <c r="P19" s="3">
        <v>0.59</v>
      </c>
      <c r="Q19" s="3">
        <v>650</v>
      </c>
      <c r="S19" s="3" t="s">
        <v>9</v>
      </c>
      <c r="T19" s="3">
        <v>0.57999999999999996</v>
      </c>
      <c r="U19" s="3">
        <v>0.64</v>
      </c>
      <c r="V19" s="3">
        <v>0.59</v>
      </c>
      <c r="W19" s="3">
        <v>650</v>
      </c>
      <c r="Y19" s="3" t="s">
        <v>9</v>
      </c>
      <c r="Z19" s="3">
        <v>0.57999999999999996</v>
      </c>
      <c r="AA19" s="3">
        <v>0.65</v>
      </c>
      <c r="AB19" s="3">
        <v>0.6</v>
      </c>
      <c r="AC19" s="3">
        <v>650</v>
      </c>
    </row>
    <row r="22" spans="1:46" s="2" customFormat="1" x14ac:dyDescent="0.2">
      <c r="A22" s="1" t="s">
        <v>32</v>
      </c>
      <c r="B22" s="1"/>
      <c r="C22" s="1"/>
      <c r="D22" s="1"/>
      <c r="E22" s="1"/>
      <c r="G22" s="1"/>
      <c r="H22" s="1"/>
      <c r="I22" s="1"/>
      <c r="J22" s="1"/>
      <c r="K22" s="1"/>
      <c r="S22" s="1"/>
      <c r="T22" s="1"/>
      <c r="U22" s="1"/>
      <c r="V22" s="1"/>
      <c r="W22" s="1"/>
      <c r="Y22" s="1"/>
      <c r="Z22" s="1"/>
      <c r="AA22" s="1"/>
      <c r="AB22" s="1"/>
      <c r="AC22" s="1"/>
    </row>
    <row r="23" spans="1:46" x14ac:dyDescent="0.2">
      <c r="B23" t="s">
        <v>5</v>
      </c>
      <c r="C23" t="s">
        <v>6</v>
      </c>
      <c r="D23" t="s">
        <v>7</v>
      </c>
      <c r="E23" t="s">
        <v>8</v>
      </c>
      <c r="H23" t="s">
        <v>5</v>
      </c>
      <c r="I23" t="s">
        <v>6</v>
      </c>
      <c r="J23" t="s">
        <v>7</v>
      </c>
      <c r="K23" t="s">
        <v>8</v>
      </c>
      <c r="N23" t="s">
        <v>5</v>
      </c>
      <c r="O23" t="s">
        <v>6</v>
      </c>
      <c r="P23" t="s">
        <v>7</v>
      </c>
      <c r="Q23" t="s">
        <v>8</v>
      </c>
      <c r="T23" t="s">
        <v>5</v>
      </c>
      <c r="U23" t="s">
        <v>6</v>
      </c>
      <c r="V23" t="s">
        <v>7</v>
      </c>
      <c r="W23" t="s">
        <v>8</v>
      </c>
      <c r="Z23" t="s">
        <v>5</v>
      </c>
      <c r="AA23" t="s">
        <v>6</v>
      </c>
      <c r="AB23" t="s">
        <v>7</v>
      </c>
      <c r="AC23" t="s">
        <v>8</v>
      </c>
    </row>
    <row r="24" spans="1:46" s="3" customFormat="1" x14ac:dyDescent="0.2">
      <c r="A24">
        <v>0</v>
      </c>
      <c r="B24">
        <v>0.6</v>
      </c>
      <c r="C24">
        <v>0.75</v>
      </c>
      <c r="D24">
        <v>0.67</v>
      </c>
      <c r="E24">
        <v>165</v>
      </c>
      <c r="F24" s="6"/>
      <c r="G24">
        <v>0</v>
      </c>
      <c r="H24">
        <v>0.61</v>
      </c>
      <c r="I24">
        <v>0.72</v>
      </c>
      <c r="J24">
        <v>0.66</v>
      </c>
      <c r="K24">
        <v>165</v>
      </c>
      <c r="L24"/>
      <c r="M24">
        <v>0</v>
      </c>
      <c r="N24">
        <v>0.64</v>
      </c>
      <c r="O24">
        <v>0.73</v>
      </c>
      <c r="P24">
        <v>0.68</v>
      </c>
      <c r="Q24">
        <v>165</v>
      </c>
      <c r="R24"/>
      <c r="S24">
        <v>0</v>
      </c>
      <c r="T24">
        <v>0.66</v>
      </c>
      <c r="U24">
        <v>0.69</v>
      </c>
      <c r="V24">
        <v>0.67</v>
      </c>
      <c r="W24">
        <v>165</v>
      </c>
      <c r="X24"/>
      <c r="Y24">
        <v>0</v>
      </c>
      <c r="Z24">
        <v>0.61</v>
      </c>
      <c r="AA24">
        <v>0.74</v>
      </c>
      <c r="AB24">
        <v>0.67</v>
      </c>
      <c r="AC24">
        <v>165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x14ac:dyDescent="0.2">
      <c r="A25">
        <v>2</v>
      </c>
      <c r="B25">
        <v>0.96</v>
      </c>
      <c r="C25">
        <v>0.93</v>
      </c>
      <c r="D25">
        <v>0.94</v>
      </c>
      <c r="E25">
        <v>1113</v>
      </c>
      <c r="G25">
        <v>2</v>
      </c>
      <c r="H25">
        <v>0.96</v>
      </c>
      <c r="I25">
        <v>0.93</v>
      </c>
      <c r="J25">
        <v>0.94</v>
      </c>
      <c r="K25">
        <v>1113</v>
      </c>
      <c r="M25">
        <v>2</v>
      </c>
      <c r="N25">
        <v>0.96</v>
      </c>
      <c r="O25">
        <v>0.94</v>
      </c>
      <c r="P25">
        <v>0.95</v>
      </c>
      <c r="Q25">
        <v>1113</v>
      </c>
      <c r="S25">
        <v>2</v>
      </c>
      <c r="T25">
        <v>0.95</v>
      </c>
      <c r="U25">
        <v>0.95</v>
      </c>
      <c r="V25">
        <v>0.95</v>
      </c>
      <c r="W25">
        <v>1113</v>
      </c>
      <c r="Y25">
        <v>2</v>
      </c>
      <c r="Z25">
        <v>0.96</v>
      </c>
      <c r="AA25">
        <v>0.93</v>
      </c>
      <c r="AB25">
        <v>0.95</v>
      </c>
      <c r="AC25">
        <v>1113</v>
      </c>
    </row>
    <row r="26" spans="1:46" s="3" customFormat="1" x14ac:dyDescent="0.2">
      <c r="A26" s="3" t="s">
        <v>9</v>
      </c>
      <c r="B26" s="3">
        <v>0.78</v>
      </c>
      <c r="C26" s="3">
        <v>0.84</v>
      </c>
      <c r="D26" s="3">
        <v>0.81</v>
      </c>
      <c r="E26" s="3">
        <v>1278</v>
      </c>
      <c r="G26" s="3" t="s">
        <v>9</v>
      </c>
      <c r="H26" s="3">
        <v>0.78</v>
      </c>
      <c r="I26" s="3">
        <v>0.83</v>
      </c>
      <c r="J26" s="3">
        <v>0.8</v>
      </c>
      <c r="K26" s="3">
        <v>1278</v>
      </c>
      <c r="M26" s="3" t="s">
        <v>9</v>
      </c>
      <c r="N26" s="3">
        <v>0.8</v>
      </c>
      <c r="O26" s="3">
        <v>0.84</v>
      </c>
      <c r="P26" s="3">
        <v>0.82</v>
      </c>
      <c r="Q26" s="3">
        <v>1278</v>
      </c>
      <c r="S26" s="3" t="s">
        <v>9</v>
      </c>
      <c r="T26" s="3">
        <v>0.81</v>
      </c>
      <c r="U26" s="3">
        <v>0.82</v>
      </c>
      <c r="V26" s="3">
        <v>0.81</v>
      </c>
      <c r="W26" s="3">
        <v>1278</v>
      </c>
      <c r="Y26" s="3" t="s">
        <v>9</v>
      </c>
      <c r="Z26" s="3">
        <v>0.79</v>
      </c>
      <c r="AA26" s="3">
        <v>0.84</v>
      </c>
      <c r="AB26" s="3">
        <v>0.81</v>
      </c>
      <c r="AC26" s="3">
        <v>1278</v>
      </c>
    </row>
    <row r="28" spans="1:46" s="7" customFormat="1" x14ac:dyDescent="0.2">
      <c r="A28"/>
      <c r="B28"/>
      <c r="C28"/>
      <c r="D28"/>
      <c r="E28"/>
      <c r="F28"/>
      <c r="G28"/>
      <c r="H28"/>
      <c r="I28"/>
      <c r="J28"/>
      <c r="K28"/>
      <c r="M28"/>
      <c r="N28"/>
      <c r="O28"/>
      <c r="P28"/>
      <c r="Q28"/>
      <c r="S28"/>
      <c r="T28"/>
      <c r="U28"/>
      <c r="V28"/>
      <c r="W28"/>
      <c r="Y28"/>
      <c r="Z28"/>
      <c r="AA28"/>
      <c r="AB28"/>
      <c r="AC28"/>
    </row>
    <row r="29" spans="1:46" s="7" customFormat="1" x14ac:dyDescent="0.2">
      <c r="A29" t="s">
        <v>30</v>
      </c>
      <c r="B29"/>
      <c r="C29"/>
      <c r="D29"/>
      <c r="E29"/>
      <c r="F29"/>
      <c r="G29" t="s">
        <v>30</v>
      </c>
      <c r="H29"/>
      <c r="I29"/>
      <c r="J29"/>
      <c r="K29"/>
      <c r="M29" t="s">
        <v>30</v>
      </c>
      <c r="N29"/>
      <c r="O29"/>
      <c r="P29"/>
      <c r="Q29"/>
      <c r="S29" t="s">
        <v>30</v>
      </c>
      <c r="T29"/>
      <c r="U29"/>
      <c r="V29"/>
      <c r="W29"/>
      <c r="Y29" t="s">
        <v>30</v>
      </c>
      <c r="Z29"/>
      <c r="AA29"/>
      <c r="AB29"/>
      <c r="AC29"/>
    </row>
    <row r="30" spans="1:46" s="7" customFormat="1" x14ac:dyDescent="0.2">
      <c r="A30"/>
      <c r="B30" t="s">
        <v>5</v>
      </c>
      <c r="C30" t="s">
        <v>6</v>
      </c>
      <c r="D30" t="s">
        <v>7</v>
      </c>
      <c r="E30" t="s">
        <v>8</v>
      </c>
      <c r="F30"/>
      <c r="G30"/>
      <c r="H30" t="s">
        <v>5</v>
      </c>
      <c r="I30" t="s">
        <v>6</v>
      </c>
      <c r="J30" t="s">
        <v>7</v>
      </c>
      <c r="K30" t="s">
        <v>8</v>
      </c>
      <c r="M30"/>
      <c r="N30" t="s">
        <v>5</v>
      </c>
      <c r="O30" t="s">
        <v>6</v>
      </c>
      <c r="P30" t="s">
        <v>7</v>
      </c>
      <c r="Q30" t="s">
        <v>8</v>
      </c>
      <c r="S30"/>
      <c r="T30" t="s">
        <v>5</v>
      </c>
      <c r="U30" t="s">
        <v>6</v>
      </c>
      <c r="V30" t="s">
        <v>7</v>
      </c>
      <c r="W30" t="s">
        <v>8</v>
      </c>
      <c r="Y30"/>
      <c r="Z30" t="s">
        <v>5</v>
      </c>
      <c r="AA30" t="s">
        <v>6</v>
      </c>
      <c r="AB30" t="s">
        <v>7</v>
      </c>
      <c r="AC30" t="s">
        <v>8</v>
      </c>
    </row>
    <row r="31" spans="1:46" s="7" customFormat="1" x14ac:dyDescent="0.2">
      <c r="A31">
        <v>0</v>
      </c>
      <c r="B31">
        <v>0.67</v>
      </c>
      <c r="C31">
        <v>0.85</v>
      </c>
      <c r="D31">
        <v>0.75</v>
      </c>
      <c r="E31">
        <v>129</v>
      </c>
      <c r="F31"/>
      <c r="G31">
        <v>0</v>
      </c>
      <c r="H31">
        <v>0.64</v>
      </c>
      <c r="I31">
        <v>0.84</v>
      </c>
      <c r="J31">
        <v>0.73</v>
      </c>
      <c r="K31">
        <v>129</v>
      </c>
      <c r="M31">
        <v>0</v>
      </c>
      <c r="N31">
        <v>0.67</v>
      </c>
      <c r="O31">
        <v>0.86</v>
      </c>
      <c r="P31">
        <v>0.76</v>
      </c>
      <c r="Q31">
        <v>129</v>
      </c>
      <c r="S31">
        <v>0</v>
      </c>
      <c r="T31">
        <v>0.67</v>
      </c>
      <c r="U31">
        <v>0.85</v>
      </c>
      <c r="V31">
        <v>0.75</v>
      </c>
      <c r="W31">
        <v>129</v>
      </c>
      <c r="Y31">
        <v>0</v>
      </c>
      <c r="Z31">
        <v>0.65</v>
      </c>
      <c r="AA31">
        <v>0.87</v>
      </c>
      <c r="AB31">
        <v>0.74</v>
      </c>
      <c r="AC31">
        <v>129</v>
      </c>
    </row>
    <row r="32" spans="1:46" s="8" customFormat="1" x14ac:dyDescent="0.2">
      <c r="A32">
        <v>2</v>
      </c>
      <c r="B32">
        <v>0.96</v>
      </c>
      <c r="C32">
        <v>0.89</v>
      </c>
      <c r="D32">
        <v>0.92</v>
      </c>
      <c r="E32">
        <v>499</v>
      </c>
      <c r="F32" s="6"/>
      <c r="G32">
        <v>2</v>
      </c>
      <c r="H32">
        <v>0.96</v>
      </c>
      <c r="I32">
        <v>0.88</v>
      </c>
      <c r="J32">
        <v>0.92</v>
      </c>
      <c r="K32">
        <v>499</v>
      </c>
      <c r="L32" s="7"/>
      <c r="M32">
        <v>2</v>
      </c>
      <c r="N32">
        <v>0.96</v>
      </c>
      <c r="O32">
        <v>0.89</v>
      </c>
      <c r="P32">
        <v>0.93</v>
      </c>
      <c r="Q32">
        <v>499</v>
      </c>
      <c r="R32" s="7"/>
      <c r="S32">
        <v>2</v>
      </c>
      <c r="T32">
        <v>0.96</v>
      </c>
      <c r="U32">
        <v>0.89</v>
      </c>
      <c r="V32">
        <v>0.92</v>
      </c>
      <c r="W32">
        <v>499</v>
      </c>
      <c r="X32" s="7"/>
      <c r="Y32">
        <v>2</v>
      </c>
      <c r="Z32">
        <v>0.96</v>
      </c>
      <c r="AA32">
        <v>0.88</v>
      </c>
      <c r="AB32">
        <v>0.92</v>
      </c>
      <c r="AC32">
        <v>499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29" s="8" customFormat="1" x14ac:dyDescent="0.2">
      <c r="A33" s="3" t="s">
        <v>9</v>
      </c>
      <c r="B33" s="3">
        <v>0.81</v>
      </c>
      <c r="C33" s="3">
        <v>0.87</v>
      </c>
      <c r="D33" s="3">
        <v>0.84</v>
      </c>
      <c r="E33" s="3">
        <v>628</v>
      </c>
      <c r="F33" s="3"/>
      <c r="G33" s="3" t="s">
        <v>9</v>
      </c>
      <c r="H33" s="3">
        <v>0.8</v>
      </c>
      <c r="I33" s="3">
        <v>0.86</v>
      </c>
      <c r="J33" s="3">
        <v>0.82</v>
      </c>
      <c r="K33" s="3">
        <v>628</v>
      </c>
      <c r="M33" s="3" t="s">
        <v>9</v>
      </c>
      <c r="N33" s="3">
        <v>0.82</v>
      </c>
      <c r="O33" s="3">
        <v>0.88</v>
      </c>
      <c r="P33" s="3">
        <v>0.84</v>
      </c>
      <c r="Q33" s="3">
        <v>628</v>
      </c>
      <c r="S33" s="3" t="s">
        <v>9</v>
      </c>
      <c r="T33" s="3">
        <v>0.81</v>
      </c>
      <c r="U33" s="3">
        <v>0.87</v>
      </c>
      <c r="V33" s="3">
        <v>0.84</v>
      </c>
      <c r="W33" s="3">
        <v>628</v>
      </c>
      <c r="Y33" s="3" t="s">
        <v>9</v>
      </c>
      <c r="Z33" s="3">
        <v>0.81</v>
      </c>
      <c r="AA33" s="3">
        <v>0.87</v>
      </c>
      <c r="AB33" s="3">
        <v>0.83</v>
      </c>
      <c r="AC33" s="3">
        <v>628</v>
      </c>
    </row>
    <row r="34" spans="1:29" s="7" customFormat="1" x14ac:dyDescent="0.2">
      <c r="A34"/>
      <c r="B34"/>
      <c r="C34"/>
      <c r="D34"/>
      <c r="E34"/>
      <c r="F34"/>
      <c r="G34"/>
      <c r="H34"/>
      <c r="I34"/>
      <c r="J34"/>
      <c r="K34"/>
      <c r="M34"/>
      <c r="N34"/>
      <c r="O34"/>
      <c r="P34"/>
      <c r="Q34"/>
      <c r="S34"/>
      <c r="T34"/>
      <c r="U34"/>
      <c r="V34"/>
      <c r="W34"/>
      <c r="Y34"/>
      <c r="Z34"/>
      <c r="AA34"/>
      <c r="AB34"/>
      <c r="AC34"/>
    </row>
    <row r="35" spans="1:29" s="7" customFormat="1" x14ac:dyDescent="0.2">
      <c r="A35"/>
      <c r="B35"/>
      <c r="C35"/>
      <c r="D35"/>
      <c r="E35"/>
      <c r="F35"/>
      <c r="G35"/>
      <c r="H35"/>
      <c r="I35"/>
      <c r="J35"/>
      <c r="K35"/>
      <c r="M35"/>
      <c r="N35"/>
      <c r="O35"/>
      <c r="P35"/>
      <c r="Q35"/>
      <c r="S35"/>
      <c r="T35"/>
      <c r="U35"/>
      <c r="V35"/>
      <c r="W35"/>
      <c r="Y35"/>
      <c r="Z35"/>
      <c r="AA35"/>
      <c r="AB35"/>
      <c r="AC35"/>
    </row>
    <row r="36" spans="1:29" s="7" customFormat="1" x14ac:dyDescent="0.2">
      <c r="A36" t="s">
        <v>31</v>
      </c>
      <c r="B36"/>
      <c r="C36"/>
      <c r="D36"/>
      <c r="E36"/>
      <c r="F36"/>
      <c r="G36" t="s">
        <v>31</v>
      </c>
      <c r="H36"/>
      <c r="I36"/>
      <c r="J36"/>
      <c r="K36"/>
      <c r="M36" t="s">
        <v>31</v>
      </c>
      <c r="N36"/>
      <c r="O36"/>
      <c r="P36"/>
      <c r="Q36"/>
      <c r="S36" t="s">
        <v>31</v>
      </c>
      <c r="T36"/>
      <c r="U36"/>
      <c r="V36"/>
      <c r="W36"/>
      <c r="Y36" t="s">
        <v>31</v>
      </c>
      <c r="Z36"/>
      <c r="AA36"/>
      <c r="AB36"/>
      <c r="AC36"/>
    </row>
    <row r="37" spans="1:29" s="7" customFormat="1" x14ac:dyDescent="0.2">
      <c r="A37"/>
      <c r="B37" t="s">
        <v>5</v>
      </c>
      <c r="C37" t="s">
        <v>6</v>
      </c>
      <c r="D37" t="s">
        <v>7</v>
      </c>
      <c r="E37" t="s">
        <v>8</v>
      </c>
      <c r="F37"/>
      <c r="G37"/>
      <c r="H37" t="s">
        <v>5</v>
      </c>
      <c r="I37" t="s">
        <v>6</v>
      </c>
      <c r="J37" t="s">
        <v>7</v>
      </c>
      <c r="K37" t="s">
        <v>8</v>
      </c>
      <c r="M37"/>
      <c r="N37" t="s">
        <v>5</v>
      </c>
      <c r="O37" t="s">
        <v>6</v>
      </c>
      <c r="P37" t="s">
        <v>7</v>
      </c>
      <c r="Q37" t="s">
        <v>8</v>
      </c>
      <c r="S37"/>
      <c r="T37" t="s">
        <v>5</v>
      </c>
      <c r="U37" t="s">
        <v>6</v>
      </c>
      <c r="V37" t="s">
        <v>7</v>
      </c>
      <c r="W37" t="s">
        <v>8</v>
      </c>
      <c r="Y37"/>
      <c r="Z37" t="s">
        <v>5</v>
      </c>
      <c r="AA37" t="s">
        <v>6</v>
      </c>
      <c r="AB37" t="s">
        <v>7</v>
      </c>
      <c r="AC37" t="s">
        <v>8</v>
      </c>
    </row>
    <row r="38" spans="1:29" s="7" customFormat="1" x14ac:dyDescent="0.2">
      <c r="A38">
        <v>0</v>
      </c>
      <c r="B38">
        <v>0.33</v>
      </c>
      <c r="C38">
        <v>0.36</v>
      </c>
      <c r="D38">
        <v>0.35</v>
      </c>
      <c r="E38">
        <v>36</v>
      </c>
      <c r="F38"/>
      <c r="G38">
        <v>0</v>
      </c>
      <c r="H38">
        <v>0.4</v>
      </c>
      <c r="I38">
        <v>0.28000000000000003</v>
      </c>
      <c r="J38">
        <v>0.33</v>
      </c>
      <c r="K38">
        <v>36</v>
      </c>
      <c r="M38">
        <v>0</v>
      </c>
      <c r="N38">
        <v>0.4</v>
      </c>
      <c r="O38">
        <v>0.28000000000000003</v>
      </c>
      <c r="P38">
        <v>0.33</v>
      </c>
      <c r="Q38">
        <v>36</v>
      </c>
      <c r="S38">
        <v>0</v>
      </c>
      <c r="T38">
        <v>0.44</v>
      </c>
      <c r="U38">
        <v>0.11</v>
      </c>
      <c r="V38">
        <v>0.18</v>
      </c>
      <c r="W38">
        <v>36</v>
      </c>
      <c r="Y38">
        <v>0</v>
      </c>
      <c r="Z38">
        <v>0.37</v>
      </c>
      <c r="AA38">
        <v>0.28000000000000003</v>
      </c>
      <c r="AB38">
        <v>0.32</v>
      </c>
      <c r="AC38">
        <v>36</v>
      </c>
    </row>
    <row r="39" spans="1:29" s="7" customFormat="1" x14ac:dyDescent="0.2">
      <c r="A39">
        <v>2</v>
      </c>
      <c r="B39">
        <v>0.96</v>
      </c>
      <c r="C39">
        <v>0.96</v>
      </c>
      <c r="D39">
        <v>0.96</v>
      </c>
      <c r="E39">
        <v>614</v>
      </c>
      <c r="F39"/>
      <c r="G39">
        <v>2</v>
      </c>
      <c r="H39">
        <v>0.96</v>
      </c>
      <c r="I39">
        <v>0.98</v>
      </c>
      <c r="J39">
        <v>0.97</v>
      </c>
      <c r="K39">
        <v>614</v>
      </c>
      <c r="M39">
        <v>2</v>
      </c>
      <c r="N39">
        <v>0.96</v>
      </c>
      <c r="O39">
        <v>0.98</v>
      </c>
      <c r="P39">
        <v>0.97</v>
      </c>
      <c r="Q39">
        <v>614</v>
      </c>
      <c r="S39">
        <v>2</v>
      </c>
      <c r="T39">
        <v>0.95</v>
      </c>
      <c r="U39">
        <v>0.99</v>
      </c>
      <c r="V39">
        <v>0.97</v>
      </c>
      <c r="W39">
        <v>614</v>
      </c>
      <c r="Y39">
        <v>2</v>
      </c>
      <c r="Z39">
        <v>0.96</v>
      </c>
      <c r="AA39">
        <v>0.97</v>
      </c>
      <c r="AB39">
        <v>0.97</v>
      </c>
      <c r="AC39">
        <v>614</v>
      </c>
    </row>
    <row r="40" spans="1:29" s="8" customFormat="1" x14ac:dyDescent="0.2">
      <c r="A40" s="3" t="s">
        <v>9</v>
      </c>
      <c r="B40" s="3">
        <v>0.65</v>
      </c>
      <c r="C40" s="3">
        <v>0.66</v>
      </c>
      <c r="D40" s="3">
        <v>0.65</v>
      </c>
      <c r="E40" s="3">
        <v>650</v>
      </c>
      <c r="F40" s="3"/>
      <c r="G40" s="3" t="s">
        <v>9</v>
      </c>
      <c r="H40" s="3">
        <v>0.68</v>
      </c>
      <c r="I40" s="3">
        <v>0.63</v>
      </c>
      <c r="J40" s="3">
        <v>0.65</v>
      </c>
      <c r="K40" s="3">
        <v>650</v>
      </c>
      <c r="M40" s="3" t="s">
        <v>9</v>
      </c>
      <c r="N40" s="3">
        <v>0.68</v>
      </c>
      <c r="O40" s="3">
        <v>0.63</v>
      </c>
      <c r="P40" s="3">
        <v>0.65</v>
      </c>
      <c r="Q40" s="3">
        <v>650</v>
      </c>
      <c r="S40" s="3" t="s">
        <v>9</v>
      </c>
      <c r="T40" s="3">
        <v>0.7</v>
      </c>
      <c r="U40" s="3">
        <v>0.55000000000000004</v>
      </c>
      <c r="V40" s="3">
        <v>0.56999999999999995</v>
      </c>
      <c r="W40" s="3">
        <v>650</v>
      </c>
      <c r="Y40" s="3" t="s">
        <v>9</v>
      </c>
      <c r="Z40" s="3">
        <v>0.66</v>
      </c>
      <c r="AA40" s="3">
        <v>0.63</v>
      </c>
      <c r="AB40" s="3">
        <v>0.64</v>
      </c>
      <c r="AC40" s="3">
        <v>650</v>
      </c>
    </row>
    <row r="43" spans="1:29" s="2" customFormat="1" x14ac:dyDescent="0.2">
      <c r="A43" s="1" t="s">
        <v>33</v>
      </c>
      <c r="B43" s="1"/>
      <c r="C43" s="1"/>
      <c r="D43" s="1"/>
      <c r="E43" s="1"/>
      <c r="M43" s="1"/>
      <c r="N43" s="1"/>
      <c r="O43" s="1"/>
      <c r="P43" s="1"/>
      <c r="Q43" s="1"/>
      <c r="S43" s="1"/>
      <c r="T43" s="1"/>
      <c r="U43" s="1"/>
      <c r="V43" s="1"/>
      <c r="W43" s="1"/>
      <c r="Y43" s="1"/>
      <c r="Z43" s="1"/>
      <c r="AA43" s="1"/>
      <c r="AB43" s="1"/>
      <c r="AC43" s="1"/>
    </row>
    <row r="44" spans="1:29" x14ac:dyDescent="0.2">
      <c r="B44" t="s">
        <v>5</v>
      </c>
      <c r="C44" t="s">
        <v>6</v>
      </c>
      <c r="D44" t="s">
        <v>7</v>
      </c>
      <c r="E44" t="s">
        <v>8</v>
      </c>
      <c r="H44" t="s">
        <v>5</v>
      </c>
      <c r="I44" t="s">
        <v>6</v>
      </c>
      <c r="J44" t="s">
        <v>7</v>
      </c>
      <c r="K44" t="s">
        <v>8</v>
      </c>
      <c r="N44" t="s">
        <v>5</v>
      </c>
      <c r="O44" t="s">
        <v>6</v>
      </c>
      <c r="P44" t="s">
        <v>7</v>
      </c>
      <c r="Q44" t="s">
        <v>8</v>
      </c>
      <c r="T44" t="s">
        <v>5</v>
      </c>
      <c r="U44" t="s">
        <v>6</v>
      </c>
      <c r="V44" t="s">
        <v>7</v>
      </c>
      <c r="W44" t="s">
        <v>8</v>
      </c>
      <c r="Z44" t="s">
        <v>5</v>
      </c>
      <c r="AA44" t="s">
        <v>6</v>
      </c>
      <c r="AB44" t="s">
        <v>7</v>
      </c>
      <c r="AC44" t="s">
        <v>8</v>
      </c>
    </row>
    <row r="45" spans="1:29" x14ac:dyDescent="0.2">
      <c r="A45">
        <v>0</v>
      </c>
      <c r="B45">
        <v>0.51</v>
      </c>
      <c r="C45">
        <v>0.76</v>
      </c>
      <c r="D45">
        <v>0.61</v>
      </c>
      <c r="E45">
        <v>165</v>
      </c>
      <c r="G45">
        <v>0</v>
      </c>
      <c r="H45">
        <v>0.51</v>
      </c>
      <c r="I45">
        <v>0.75</v>
      </c>
      <c r="J45">
        <v>0.61</v>
      </c>
      <c r="K45">
        <v>165</v>
      </c>
      <c r="M45">
        <v>0</v>
      </c>
      <c r="N45">
        <v>0.52</v>
      </c>
      <c r="O45">
        <v>0.76</v>
      </c>
      <c r="P45">
        <v>0.61</v>
      </c>
      <c r="Q45">
        <v>165</v>
      </c>
      <c r="S45">
        <v>0</v>
      </c>
      <c r="T45">
        <v>0.54</v>
      </c>
      <c r="U45">
        <v>0.74</v>
      </c>
      <c r="V45">
        <v>0.62</v>
      </c>
      <c r="W45">
        <v>165</v>
      </c>
      <c r="Y45">
        <v>0</v>
      </c>
      <c r="Z45">
        <v>0.54</v>
      </c>
      <c r="AA45">
        <v>0.78</v>
      </c>
      <c r="AB45">
        <v>0.64</v>
      </c>
      <c r="AC45">
        <v>165</v>
      </c>
    </row>
    <row r="46" spans="1:29" x14ac:dyDescent="0.2">
      <c r="A46">
        <v>2</v>
      </c>
      <c r="B46">
        <v>0.96</v>
      </c>
      <c r="C46">
        <v>0.89</v>
      </c>
      <c r="D46">
        <v>0.93</v>
      </c>
      <c r="E46">
        <v>1113</v>
      </c>
      <c r="G46">
        <v>2</v>
      </c>
      <c r="H46">
        <v>0.96</v>
      </c>
      <c r="I46">
        <v>0.89</v>
      </c>
      <c r="J46">
        <v>0.93</v>
      </c>
      <c r="K46">
        <v>1113</v>
      </c>
      <c r="M46">
        <v>2</v>
      </c>
      <c r="N46">
        <v>0.96</v>
      </c>
      <c r="O46">
        <v>0.89</v>
      </c>
      <c r="P46">
        <v>0.93</v>
      </c>
      <c r="Q46">
        <v>1113</v>
      </c>
      <c r="S46">
        <v>2</v>
      </c>
      <c r="T46">
        <v>0.96</v>
      </c>
      <c r="U46">
        <v>0.9</v>
      </c>
      <c r="V46">
        <v>0.93</v>
      </c>
      <c r="W46">
        <v>1113</v>
      </c>
      <c r="Y46">
        <v>2</v>
      </c>
      <c r="Z46">
        <v>0.97</v>
      </c>
      <c r="AA46">
        <v>0.9</v>
      </c>
      <c r="AB46">
        <v>0.93</v>
      </c>
      <c r="AC46">
        <v>1113</v>
      </c>
    </row>
    <row r="47" spans="1:29" s="3" customFormat="1" x14ac:dyDescent="0.2">
      <c r="A47" s="3" t="s">
        <v>9</v>
      </c>
      <c r="B47" s="3">
        <v>0.74</v>
      </c>
      <c r="C47" s="3">
        <v>0.83</v>
      </c>
      <c r="D47" s="3">
        <v>0.77</v>
      </c>
      <c r="E47" s="3">
        <v>1278</v>
      </c>
      <c r="G47" s="3" t="s">
        <v>9</v>
      </c>
      <c r="H47" s="3">
        <v>0.74</v>
      </c>
      <c r="I47" s="3">
        <v>0.82</v>
      </c>
      <c r="J47" s="3">
        <v>0.77</v>
      </c>
      <c r="K47" s="3">
        <v>1278</v>
      </c>
      <c r="M47" s="3" t="s">
        <v>9</v>
      </c>
      <c r="N47" s="3">
        <v>0.74</v>
      </c>
      <c r="O47" s="3">
        <v>0.83</v>
      </c>
      <c r="P47" s="3">
        <v>0.77</v>
      </c>
      <c r="Q47" s="3">
        <v>1278</v>
      </c>
      <c r="S47" s="3" t="s">
        <v>9</v>
      </c>
      <c r="T47" s="3">
        <v>0.75</v>
      </c>
      <c r="U47" s="3">
        <v>0.82</v>
      </c>
      <c r="V47" s="3">
        <v>0.78</v>
      </c>
      <c r="W47" s="3">
        <v>1278</v>
      </c>
      <c r="Y47" s="3" t="s">
        <v>9</v>
      </c>
      <c r="Z47" s="3">
        <v>0.75</v>
      </c>
      <c r="AA47" s="3">
        <v>0.84</v>
      </c>
      <c r="AB47" s="3">
        <v>0.79</v>
      </c>
      <c r="AC47" s="3">
        <v>1278</v>
      </c>
    </row>
    <row r="50" spans="1:46" x14ac:dyDescent="0.2">
      <c r="A50" t="s">
        <v>30</v>
      </c>
      <c r="G50" t="s">
        <v>30</v>
      </c>
      <c r="M50" t="s">
        <v>30</v>
      </c>
      <c r="S50" t="s">
        <v>30</v>
      </c>
      <c r="Y50" t="s">
        <v>30</v>
      </c>
    </row>
    <row r="51" spans="1:46" s="3" customFormat="1" x14ac:dyDescent="0.2">
      <c r="A51"/>
      <c r="B51" t="s">
        <v>5</v>
      </c>
      <c r="C51" t="s">
        <v>6</v>
      </c>
      <c r="D51" t="s">
        <v>7</v>
      </c>
      <c r="E51" t="s">
        <v>8</v>
      </c>
      <c r="F51" s="6"/>
      <c r="G51"/>
      <c r="H51" t="s">
        <v>5</v>
      </c>
      <c r="I51" t="s">
        <v>6</v>
      </c>
      <c r="J51" t="s">
        <v>7</v>
      </c>
      <c r="K51" t="s">
        <v>8</v>
      </c>
      <c r="L51"/>
      <c r="M51"/>
      <c r="N51" t="s">
        <v>5</v>
      </c>
      <c r="O51" t="s">
        <v>6</v>
      </c>
      <c r="P51" t="s">
        <v>7</v>
      </c>
      <c r="Q51" t="s">
        <v>8</v>
      </c>
      <c r="R51"/>
      <c r="S51"/>
      <c r="T51" t="s">
        <v>5</v>
      </c>
      <c r="U51" t="s">
        <v>6</v>
      </c>
      <c r="V51" t="s">
        <v>7</v>
      </c>
      <c r="W51" t="s">
        <v>8</v>
      </c>
      <c r="X51"/>
      <c r="Y51"/>
      <c r="Z51" t="s">
        <v>5</v>
      </c>
      <c r="AA51" t="s">
        <v>6</v>
      </c>
      <c r="AB51" t="s">
        <v>7</v>
      </c>
      <c r="AC51" t="s">
        <v>8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x14ac:dyDescent="0.2">
      <c r="A52">
        <v>0</v>
      </c>
      <c r="B52">
        <v>0.62</v>
      </c>
      <c r="C52">
        <v>0.87</v>
      </c>
      <c r="D52">
        <v>0.72</v>
      </c>
      <c r="E52">
        <v>129</v>
      </c>
      <c r="G52">
        <v>0</v>
      </c>
      <c r="H52">
        <v>0.64</v>
      </c>
      <c r="I52">
        <v>0.84</v>
      </c>
      <c r="J52">
        <v>0.72</v>
      </c>
      <c r="K52">
        <v>129</v>
      </c>
      <c r="M52">
        <v>0</v>
      </c>
      <c r="N52">
        <v>0.64</v>
      </c>
      <c r="O52">
        <v>0.86</v>
      </c>
      <c r="P52">
        <v>0.73</v>
      </c>
      <c r="Q52">
        <v>129</v>
      </c>
      <c r="S52">
        <v>0</v>
      </c>
      <c r="T52">
        <v>0.66</v>
      </c>
      <c r="U52">
        <v>0.84</v>
      </c>
      <c r="V52">
        <v>0.74</v>
      </c>
      <c r="W52">
        <v>129</v>
      </c>
      <c r="Y52">
        <v>0</v>
      </c>
      <c r="Z52">
        <v>0.64</v>
      </c>
      <c r="AA52">
        <v>0.89</v>
      </c>
      <c r="AB52">
        <v>0.75</v>
      </c>
      <c r="AC52">
        <v>129</v>
      </c>
    </row>
    <row r="53" spans="1:46" x14ac:dyDescent="0.2">
      <c r="A53">
        <v>2</v>
      </c>
      <c r="B53">
        <v>0.96</v>
      </c>
      <c r="C53">
        <v>0.86</v>
      </c>
      <c r="D53">
        <v>0.91</v>
      </c>
      <c r="E53">
        <v>499</v>
      </c>
      <c r="G53">
        <v>2</v>
      </c>
      <c r="H53">
        <v>0.95</v>
      </c>
      <c r="I53">
        <v>0.88</v>
      </c>
      <c r="J53">
        <v>0.91</v>
      </c>
      <c r="K53">
        <v>499</v>
      </c>
      <c r="M53">
        <v>2</v>
      </c>
      <c r="N53">
        <v>0.96</v>
      </c>
      <c r="O53">
        <v>0.87</v>
      </c>
      <c r="P53">
        <v>0.92</v>
      </c>
      <c r="Q53">
        <v>499</v>
      </c>
      <c r="S53">
        <v>2</v>
      </c>
      <c r="T53">
        <v>0.95</v>
      </c>
      <c r="U53">
        <v>0.89</v>
      </c>
      <c r="V53">
        <v>0.92</v>
      </c>
      <c r="W53">
        <v>499</v>
      </c>
      <c r="Y53">
        <v>2</v>
      </c>
      <c r="Z53">
        <v>0.97</v>
      </c>
      <c r="AA53">
        <v>0.87</v>
      </c>
      <c r="AB53">
        <v>0.92</v>
      </c>
      <c r="AC53">
        <v>499</v>
      </c>
    </row>
    <row r="54" spans="1:46" s="3" customFormat="1" x14ac:dyDescent="0.2">
      <c r="A54" s="3" t="s">
        <v>9</v>
      </c>
      <c r="B54" s="3">
        <v>0.79</v>
      </c>
      <c r="C54" s="3">
        <v>0.87</v>
      </c>
      <c r="D54" s="3">
        <v>0.82</v>
      </c>
      <c r="E54" s="3">
        <v>628</v>
      </c>
      <c r="G54" s="3" t="s">
        <v>9</v>
      </c>
      <c r="H54" s="3">
        <v>0.8</v>
      </c>
      <c r="I54" s="3">
        <v>0.86</v>
      </c>
      <c r="J54" s="3">
        <v>0.82</v>
      </c>
      <c r="K54" s="3">
        <v>628</v>
      </c>
      <c r="M54" s="3" t="s">
        <v>9</v>
      </c>
      <c r="N54" s="3">
        <v>0.8</v>
      </c>
      <c r="O54" s="3">
        <v>0.87</v>
      </c>
      <c r="P54" s="3">
        <v>0.82</v>
      </c>
      <c r="Q54" s="3">
        <v>628</v>
      </c>
      <c r="S54" s="3" t="s">
        <v>9</v>
      </c>
      <c r="T54" s="3">
        <v>0.81</v>
      </c>
      <c r="U54" s="3">
        <v>0.86</v>
      </c>
      <c r="V54" s="3">
        <v>0.83</v>
      </c>
      <c r="W54" s="3">
        <v>628</v>
      </c>
      <c r="Y54" s="3" t="s">
        <v>9</v>
      </c>
      <c r="Z54" s="3">
        <v>0.81</v>
      </c>
      <c r="AA54" s="3">
        <v>0.88</v>
      </c>
      <c r="AB54" s="3">
        <v>0.83</v>
      </c>
      <c r="AC54" s="3">
        <v>628</v>
      </c>
    </row>
    <row r="57" spans="1:46" x14ac:dyDescent="0.2">
      <c r="A57" t="s">
        <v>31</v>
      </c>
      <c r="G57" t="s">
        <v>31</v>
      </c>
      <c r="M57" t="s">
        <v>31</v>
      </c>
      <c r="S57" t="s">
        <v>31</v>
      </c>
      <c r="Y57" t="s">
        <v>31</v>
      </c>
    </row>
    <row r="58" spans="1:46" x14ac:dyDescent="0.2">
      <c r="B58" t="s">
        <v>5</v>
      </c>
      <c r="C58" t="s">
        <v>6</v>
      </c>
      <c r="D58" t="s">
        <v>7</v>
      </c>
      <c r="E58" t="s">
        <v>8</v>
      </c>
      <c r="H58" t="s">
        <v>5</v>
      </c>
      <c r="I58" t="s">
        <v>6</v>
      </c>
      <c r="J58" t="s">
        <v>7</v>
      </c>
      <c r="K58" t="s">
        <v>8</v>
      </c>
      <c r="N58" t="s">
        <v>5</v>
      </c>
      <c r="O58" t="s">
        <v>6</v>
      </c>
      <c r="P58" t="s">
        <v>7</v>
      </c>
      <c r="Q58" t="s">
        <v>8</v>
      </c>
      <c r="T58" t="s">
        <v>5</v>
      </c>
      <c r="U58" t="s">
        <v>6</v>
      </c>
      <c r="V58" t="s">
        <v>7</v>
      </c>
      <c r="W58" t="s">
        <v>8</v>
      </c>
      <c r="Z58" t="s">
        <v>5</v>
      </c>
      <c r="AA58" t="s">
        <v>6</v>
      </c>
      <c r="AB58" t="s">
        <v>7</v>
      </c>
      <c r="AC58" t="s">
        <v>8</v>
      </c>
    </row>
    <row r="59" spans="1:46" s="3" customFormat="1" x14ac:dyDescent="0.2">
      <c r="A59">
        <v>0</v>
      </c>
      <c r="B59">
        <v>0.21</v>
      </c>
      <c r="C59">
        <v>0.39</v>
      </c>
      <c r="D59">
        <v>0.27</v>
      </c>
      <c r="E59">
        <v>36</v>
      </c>
      <c r="F59" s="6"/>
      <c r="G59">
        <v>0</v>
      </c>
      <c r="H59">
        <v>0.21</v>
      </c>
      <c r="I59">
        <v>0.42</v>
      </c>
      <c r="J59">
        <v>0.28000000000000003</v>
      </c>
      <c r="K59">
        <v>36</v>
      </c>
      <c r="L59"/>
      <c r="M59">
        <v>0</v>
      </c>
      <c r="N59">
        <v>0.21</v>
      </c>
      <c r="O59">
        <v>0.39</v>
      </c>
      <c r="P59">
        <v>0.27</v>
      </c>
      <c r="Q59">
        <v>36</v>
      </c>
      <c r="R59"/>
      <c r="S59">
        <v>0</v>
      </c>
      <c r="T59">
        <v>0.22</v>
      </c>
      <c r="U59">
        <v>0.39</v>
      </c>
      <c r="V59">
        <v>0.28000000000000003</v>
      </c>
      <c r="W59">
        <v>36</v>
      </c>
      <c r="X59"/>
      <c r="Y59">
        <v>0</v>
      </c>
      <c r="Z59">
        <v>0.24</v>
      </c>
      <c r="AA59">
        <v>0.39</v>
      </c>
      <c r="AB59">
        <v>0.3</v>
      </c>
      <c r="AC59">
        <v>36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x14ac:dyDescent="0.2">
      <c r="A60">
        <v>2</v>
      </c>
      <c r="B60">
        <v>0.96</v>
      </c>
      <c r="C60">
        <v>0.91</v>
      </c>
      <c r="D60">
        <v>0.94</v>
      </c>
      <c r="E60">
        <v>614</v>
      </c>
      <c r="G60">
        <v>2</v>
      </c>
      <c r="H60">
        <v>0.96</v>
      </c>
      <c r="I60">
        <v>0.91</v>
      </c>
      <c r="J60">
        <v>0.94</v>
      </c>
      <c r="K60">
        <v>614</v>
      </c>
      <c r="M60">
        <v>2</v>
      </c>
      <c r="N60">
        <v>0.96</v>
      </c>
      <c r="O60">
        <v>0.91</v>
      </c>
      <c r="P60">
        <v>0.94</v>
      </c>
      <c r="Q60">
        <v>614</v>
      </c>
      <c r="S60">
        <v>2</v>
      </c>
      <c r="T60">
        <v>0.96</v>
      </c>
      <c r="U60">
        <v>0.92</v>
      </c>
      <c r="V60">
        <v>0.94</v>
      </c>
      <c r="W60">
        <v>614</v>
      </c>
      <c r="Y60">
        <v>2</v>
      </c>
      <c r="Z60">
        <v>0.96</v>
      </c>
      <c r="AA60">
        <v>0.93</v>
      </c>
      <c r="AB60">
        <v>0.95</v>
      </c>
      <c r="AC60">
        <v>614</v>
      </c>
    </row>
    <row r="61" spans="1:46" s="3" customFormat="1" x14ac:dyDescent="0.2">
      <c r="A61" s="3" t="s">
        <v>9</v>
      </c>
      <c r="B61" s="3">
        <v>0.59</v>
      </c>
      <c r="C61" s="3">
        <v>0.65</v>
      </c>
      <c r="D61" s="3">
        <v>0.6</v>
      </c>
      <c r="E61" s="3">
        <v>650</v>
      </c>
      <c r="G61" s="3" t="s">
        <v>9</v>
      </c>
      <c r="H61" s="3">
        <v>0.59</v>
      </c>
      <c r="I61" s="3">
        <v>0.66</v>
      </c>
      <c r="J61" s="3">
        <v>0.61</v>
      </c>
      <c r="K61" s="3">
        <v>650</v>
      </c>
      <c r="M61" s="3" t="s">
        <v>9</v>
      </c>
      <c r="N61" s="3">
        <v>0.57999999999999996</v>
      </c>
      <c r="O61" s="3">
        <v>0.65</v>
      </c>
      <c r="P61" s="3">
        <v>0.6</v>
      </c>
      <c r="Q61" s="3">
        <v>650</v>
      </c>
      <c r="S61" s="3" t="s">
        <v>9</v>
      </c>
      <c r="T61" s="3">
        <v>0.59</v>
      </c>
      <c r="U61" s="3">
        <v>0.65</v>
      </c>
      <c r="V61" s="3">
        <v>0.61</v>
      </c>
      <c r="W61" s="3">
        <v>650</v>
      </c>
      <c r="Y61" s="3" t="s">
        <v>9</v>
      </c>
      <c r="Z61" s="3">
        <v>0.6</v>
      </c>
      <c r="AA61" s="3">
        <v>0.66</v>
      </c>
      <c r="AB61" s="3">
        <v>0.62</v>
      </c>
      <c r="AC61" s="3">
        <v>650</v>
      </c>
    </row>
    <row r="67" spans="1:46" s="3" customFormat="1" x14ac:dyDescent="0.2">
      <c r="A67"/>
      <c r="B67"/>
      <c r="C67"/>
      <c r="D67"/>
      <c r="E67"/>
      <c r="F67" s="6"/>
      <c r="G67" s="6"/>
      <c r="H67" s="6"/>
      <c r="I67" s="6"/>
      <c r="J67" s="6"/>
      <c r="K67" s="6"/>
      <c r="L67"/>
      <c r="M67" s="6"/>
      <c r="N67" s="6"/>
      <c r="O67" s="6"/>
      <c r="P67" s="6"/>
      <c r="Q67" s="6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0"/>
  <sheetViews>
    <sheetView zoomScale="80" zoomScaleNormal="80" workbookViewId="0">
      <selection activeCell="M32" sqref="M32"/>
    </sheetView>
  </sheetViews>
  <sheetFormatPr defaultRowHeight="12.75" x14ac:dyDescent="0.2"/>
  <cols>
    <col min="1" max="1" width="9.140625" style="5"/>
  </cols>
  <sheetData>
    <row r="1" spans="1:21" s="11" customFormat="1" x14ac:dyDescent="0.2">
      <c r="B1" s="11" t="s">
        <v>55</v>
      </c>
    </row>
    <row r="2" spans="1:21" s="11" customFormat="1" x14ac:dyDescent="0.2">
      <c r="B2" s="25" t="s">
        <v>41</v>
      </c>
      <c r="C2" s="25"/>
      <c r="D2" s="25"/>
      <c r="E2" s="25" t="s">
        <v>43</v>
      </c>
      <c r="F2" s="25"/>
      <c r="G2" s="25"/>
      <c r="H2" s="25" t="s">
        <v>42</v>
      </c>
      <c r="I2" s="25"/>
      <c r="J2" s="25"/>
      <c r="M2" s="11" t="s">
        <v>51</v>
      </c>
      <c r="P2" s="11" t="s">
        <v>52</v>
      </c>
    </row>
    <row r="3" spans="1:21" x14ac:dyDescent="0.2">
      <c r="A3" s="12" t="s">
        <v>48</v>
      </c>
      <c r="B3" t="s">
        <v>45</v>
      </c>
      <c r="C3" t="s">
        <v>46</v>
      </c>
      <c r="D3" t="s">
        <v>47</v>
      </c>
      <c r="E3" s="5" t="s">
        <v>45</v>
      </c>
      <c r="F3" s="5" t="s">
        <v>46</v>
      </c>
      <c r="G3" s="5" t="s">
        <v>47</v>
      </c>
      <c r="H3" s="5" t="s">
        <v>45</v>
      </c>
      <c r="I3" s="5" t="s">
        <v>46</v>
      </c>
      <c r="J3" s="5" t="s">
        <v>47</v>
      </c>
      <c r="L3" s="11" t="s">
        <v>48</v>
      </c>
      <c r="M3" s="5" t="s">
        <v>45</v>
      </c>
      <c r="N3" s="5" t="s">
        <v>46</v>
      </c>
      <c r="O3" s="5" t="s">
        <v>47</v>
      </c>
      <c r="P3" s="11" t="s">
        <v>48</v>
      </c>
      <c r="Q3" s="5" t="s">
        <v>45</v>
      </c>
      <c r="R3" s="5" t="s">
        <v>46</v>
      </c>
      <c r="S3" s="5" t="s">
        <v>47</v>
      </c>
      <c r="T3" s="5"/>
      <c r="U3" s="5"/>
    </row>
    <row r="4" spans="1:21" x14ac:dyDescent="0.2">
      <c r="A4" s="12">
        <v>0</v>
      </c>
      <c r="B4">
        <f>'data=td'!H3-'data=td'!B3</f>
        <v>6.6666666666669872E-3</v>
      </c>
      <c r="C4" s="5">
        <f>'data=td'!I3-'data=td'!C3</f>
        <v>1.6666666666665997E-2</v>
      </c>
      <c r="D4" s="5">
        <f>'data=td'!J3-'data=td'!D3</f>
        <v>9.5855379188714007E-3</v>
      </c>
      <c r="E4">
        <f>'data=tdsmall'!H3-'data=tdsmall'!B3</f>
        <v>0</v>
      </c>
      <c r="F4" s="5">
        <f>'data=tdsmall'!I3-'data=tdsmall'!C3</f>
        <v>-3.0000000000000027E-2</v>
      </c>
      <c r="G4" s="5">
        <f>'data=tdsmall'!J3-'data=tdsmall'!D3</f>
        <v>0</v>
      </c>
      <c r="H4">
        <f>'data=c'!H3-'data=c'!B3</f>
        <v>6.0000000000000053E-2</v>
      </c>
      <c r="I4" s="5">
        <f>'data=c'!I3-'data=c'!C3</f>
        <v>6.9999999999999951E-2</v>
      </c>
      <c r="J4" s="5">
        <f>'data=c'!J3-'data=c'!D3</f>
        <v>5.9999999999999942E-2</v>
      </c>
      <c r="L4" s="12">
        <v>0</v>
      </c>
      <c r="M4" s="5">
        <f>'data=tdc-a'!H3-'data=tdc-a'!B3</f>
        <v>0</v>
      </c>
      <c r="N4" s="5">
        <f>'data=tdc-a'!I3-'data=tdc-a'!C3</f>
        <v>1.3333333333333974E-2</v>
      </c>
      <c r="O4" s="5">
        <f>'data=tdc-a'!J3-'data=tdc-a'!D3</f>
        <v>2.9925170893501662E-3</v>
      </c>
      <c r="P4" s="12">
        <v>0</v>
      </c>
      <c r="Q4" s="5">
        <f>'data=tdc-b'!H3-'data=tdc-b'!B3</f>
        <v>4.0000000000000036E-2</v>
      </c>
      <c r="R4" s="5">
        <f>'data=tdc-b'!I3-'data=tdc-b'!C3</f>
        <v>4.9999999999999933E-2</v>
      </c>
      <c r="S4" s="5">
        <f>'data=tdc-b'!J3-'data=tdc-b'!D3</f>
        <v>5.0000000000000044E-2</v>
      </c>
      <c r="T4" s="5"/>
      <c r="U4" s="5"/>
    </row>
    <row r="5" spans="1:21" x14ac:dyDescent="0.2">
      <c r="A5" s="12">
        <v>2</v>
      </c>
      <c r="B5" s="5">
        <f>'data=td'!H4-'data=td'!B4</f>
        <v>0</v>
      </c>
      <c r="C5" s="5">
        <f>'data=td'!I4-'data=td'!C4</f>
        <v>-3.3333333333329662E-3</v>
      </c>
      <c r="D5" s="5">
        <f>'data=td'!J4-'data=td'!D4</f>
        <v>-1.7919502236046769E-3</v>
      </c>
      <c r="E5" s="5">
        <f>'data=tdsmall'!H4-'data=tdsmall'!B4</f>
        <v>0</v>
      </c>
      <c r="F5" s="5">
        <f>'data=tdsmall'!I4-'data=tdsmall'!C4</f>
        <v>1.0000000000000009E-2</v>
      </c>
      <c r="G5" s="5">
        <f>'data=tdsmall'!J4-'data=tdsmall'!D4</f>
        <v>9.9999999999998979E-3</v>
      </c>
      <c r="H5" s="5">
        <f>'data=c'!H4-'data=c'!B4</f>
        <v>1.9999999999999907E-2</v>
      </c>
      <c r="I5" s="5">
        <f>'data=c'!I4-'data=c'!C4</f>
        <v>2.0000000000000018E-2</v>
      </c>
      <c r="J5" s="5">
        <f>'data=c'!J4-'data=c'!D4</f>
        <v>2.0000000000000018E-2</v>
      </c>
      <c r="L5" s="12">
        <v>2</v>
      </c>
      <c r="M5" s="5">
        <f>'data=tdc-a'!H4-'data=tdc-a'!B4</f>
        <v>0</v>
      </c>
      <c r="N5" s="5">
        <f>'data=tdc-a'!I4-'data=tdc-a'!C4</f>
        <v>-3.3333333333329662E-3</v>
      </c>
      <c r="O5" s="5">
        <f>'data=tdc-a'!J4-'data=tdc-a'!D4</f>
        <v>-1.7984193579859697E-3</v>
      </c>
      <c r="P5" s="12">
        <v>2</v>
      </c>
      <c r="Q5" s="5">
        <f>'data=tdc-b'!H4-'data=tdc-b'!B4</f>
        <v>9.9999999999998979E-3</v>
      </c>
      <c r="R5" s="5">
        <f>'data=tdc-b'!I4-'data=tdc-b'!C4</f>
        <v>0</v>
      </c>
      <c r="S5" s="5">
        <f>'data=tdc-b'!J4-'data=tdc-b'!D4</f>
        <v>1.0000000000000009E-2</v>
      </c>
      <c r="T5" s="5"/>
      <c r="U5" s="5"/>
    </row>
    <row r="6" spans="1:21" x14ac:dyDescent="0.2">
      <c r="A6" s="12" t="s">
        <v>9</v>
      </c>
      <c r="B6" s="5">
        <f>'data=td'!H5-'data=td'!B5</f>
        <v>0</v>
      </c>
      <c r="C6" s="5">
        <f>'data=td'!I5-'data=td'!C5</f>
        <v>1.0000000000000009E-2</v>
      </c>
      <c r="D6" s="5">
        <f>'data=td'!J5-'data=td'!D5</f>
        <v>4.3672637042952989E-3</v>
      </c>
      <c r="E6" s="5">
        <f>'data=tdsmall'!H5-'data=tdsmall'!B5</f>
        <v>0</v>
      </c>
      <c r="F6" s="5">
        <f>'data=tdsmall'!I5-'data=tdsmall'!C5</f>
        <v>-1.0000000000000009E-2</v>
      </c>
      <c r="G6" s="5">
        <f>'data=tdsmall'!J5-'data=tdsmall'!D5</f>
        <v>0</v>
      </c>
      <c r="H6" s="5">
        <f>'data=c'!H5-'data=c'!B5</f>
        <v>4.0000000000000036E-2</v>
      </c>
      <c r="I6" s="5">
        <f>'data=c'!I5-'data=c'!C5</f>
        <v>3.9999999999999925E-2</v>
      </c>
      <c r="J6" s="5">
        <f>'data=c'!J5-'data=c'!D5</f>
        <v>4.0000000000000036E-2</v>
      </c>
      <c r="L6" s="12" t="s">
        <v>9</v>
      </c>
      <c r="M6" s="5">
        <f>'data=tdc-a'!H5-'data=tdc-a'!B5</f>
        <v>0</v>
      </c>
      <c r="N6" s="5">
        <f>'data=tdc-a'!I5-'data=tdc-a'!C5</f>
        <v>3.3333333333329662E-3</v>
      </c>
      <c r="O6" s="5">
        <f>'data=tdc-a'!J5-'data=tdc-a'!D5</f>
        <v>1.4666481507196183E-3</v>
      </c>
      <c r="P6" s="12" t="s">
        <v>9</v>
      </c>
      <c r="Q6" s="5">
        <f>'data=tdc-b'!H5-'data=tdc-b'!B5</f>
        <v>2.0000000000000018E-2</v>
      </c>
      <c r="R6" s="5">
        <f>'data=tdc-b'!I5-'data=tdc-b'!C5</f>
        <v>3.0000000000000027E-2</v>
      </c>
      <c r="S6" s="5">
        <f>'data=tdc-b'!J5-'data=tdc-b'!D5</f>
        <v>3.0000000000000027E-2</v>
      </c>
      <c r="T6" s="5"/>
      <c r="U6" s="5"/>
    </row>
    <row r="7" spans="1:21" s="5" customFormat="1" x14ac:dyDescent="0.2">
      <c r="A7" s="12" t="s">
        <v>49</v>
      </c>
      <c r="B7" s="5" t="s">
        <v>45</v>
      </c>
      <c r="C7" s="5" t="s">
        <v>46</v>
      </c>
      <c r="D7" s="5" t="s">
        <v>47</v>
      </c>
      <c r="E7" s="5" t="s">
        <v>45</v>
      </c>
      <c r="F7" s="5" t="s">
        <v>46</v>
      </c>
      <c r="G7" s="5" t="s">
        <v>47</v>
      </c>
      <c r="H7" s="5" t="s">
        <v>45</v>
      </c>
      <c r="I7" s="5" t="s">
        <v>46</v>
      </c>
      <c r="J7" s="5" t="s">
        <v>47</v>
      </c>
      <c r="L7" s="11" t="s">
        <v>53</v>
      </c>
      <c r="P7" s="11" t="s">
        <v>53</v>
      </c>
    </row>
    <row r="8" spans="1:21" x14ac:dyDescent="0.2">
      <c r="A8" s="12">
        <v>0</v>
      </c>
      <c r="B8">
        <f>'data=td'!H12-'data=td'!B12</f>
        <v>3.3333333333329662E-3</v>
      </c>
      <c r="C8" s="5">
        <f>'data=td'!I12-'data=td'!C12</f>
        <v>7.6666666666666994E-2</v>
      </c>
      <c r="D8" s="5">
        <f>'data=td'!J12-'data=td'!D12</f>
        <v>2.4097734097733858E-2</v>
      </c>
      <c r="E8">
        <f>'data=tdsmall'!H10-'data=tdsmall'!B10</f>
        <v>0</v>
      </c>
      <c r="F8" s="5">
        <f>'data=tdsmall'!I10-'data=tdsmall'!C10</f>
        <v>0</v>
      </c>
      <c r="G8" s="5">
        <f>'data=tdsmall'!J10-'data=tdsmall'!D10</f>
        <v>-1.0000000000000009E-2</v>
      </c>
      <c r="H8">
        <f>'data=c'!H9-'data=c'!B9</f>
        <v>3.0000000000000027E-2</v>
      </c>
      <c r="I8" s="5">
        <f>'data=c'!I9-'data=c'!C9</f>
        <v>-1.0000000000000009E-2</v>
      </c>
      <c r="J8" s="5">
        <f>'data=c'!J9-'data=c'!D9</f>
        <v>2.0000000000000018E-2</v>
      </c>
      <c r="L8" s="12">
        <v>0</v>
      </c>
      <c r="M8" s="5">
        <f>'data=tdc-a'!H10-'data=tdc-a'!B10</f>
        <v>-3.3333333333330217E-3</v>
      </c>
      <c r="N8" s="5">
        <f>'data=tdc-a'!I10-'data=tdc-a'!C10</f>
        <v>3.0000000000000027E-2</v>
      </c>
      <c r="O8" s="5">
        <f>'data=tdc-a'!J10-'data=tdc-a'!D10</f>
        <v>7.2590890660902407E-3</v>
      </c>
      <c r="P8" s="12">
        <v>0</v>
      </c>
      <c r="Q8" s="5">
        <f>'data=tdc-b'!H10-'data=tdc-b'!B10</f>
        <v>4.0000000000000036E-2</v>
      </c>
      <c r="R8" s="5">
        <f>'data=tdc-b'!I10-'data=tdc-b'!C10</f>
        <v>6.0000000000000053E-2</v>
      </c>
      <c r="S8" s="5">
        <f>'data=tdc-b'!J10-'data=tdc-b'!D10</f>
        <v>4.0000000000000036E-2</v>
      </c>
      <c r="T8" s="5"/>
      <c r="U8" s="5"/>
    </row>
    <row r="9" spans="1:21" x14ac:dyDescent="0.2">
      <c r="A9" s="12">
        <v>2</v>
      </c>
      <c r="B9" s="5">
        <f>'data=td'!H13-'data=td'!B13</f>
        <v>3.3333333333339654E-3</v>
      </c>
      <c r="C9" s="5">
        <f>'data=td'!I13-'data=td'!C13</f>
        <v>-1.3333333333333086E-2</v>
      </c>
      <c r="D9" s="5">
        <f>'data=td'!J13-'data=td'!D13</f>
        <v>-5.3702895841118981E-3</v>
      </c>
      <c r="E9" s="5">
        <f>'data=tdsmall'!H11-'data=tdsmall'!B11</f>
        <v>0</v>
      </c>
      <c r="F9" s="5">
        <f>'data=tdsmall'!I11-'data=tdsmall'!C11</f>
        <v>-1.0000000000000009E-2</v>
      </c>
      <c r="G9" s="5">
        <f>'data=tdsmall'!J11-'data=tdsmall'!D11</f>
        <v>0</v>
      </c>
      <c r="H9" s="5">
        <f>'data=c'!H10-'data=c'!B10</f>
        <v>0</v>
      </c>
      <c r="I9" s="5">
        <f>'data=c'!I10-'data=c'!C10</f>
        <v>2.0000000000000018E-2</v>
      </c>
      <c r="J9" s="5">
        <f>'data=c'!J10-'data=c'!D10</f>
        <v>0</v>
      </c>
      <c r="L9" s="12">
        <v>2</v>
      </c>
      <c r="M9" s="5">
        <f>'data=tdc-a'!H11-'data=tdc-a'!B11</f>
        <v>3.3333333333330772E-3</v>
      </c>
      <c r="N9" s="5">
        <f>'data=tdc-a'!I11-'data=tdc-a'!C11</f>
        <v>-6.6666666666669316E-3</v>
      </c>
      <c r="O9" s="5">
        <f>'data=tdc-a'!J11-'data=tdc-a'!D11</f>
        <v>-2.2027885857675011E-3</v>
      </c>
      <c r="P9" s="12">
        <v>2</v>
      </c>
      <c r="Q9" s="5">
        <f>'data=tdc-b'!H11-'data=tdc-b'!B11</f>
        <v>2.0000000000000018E-2</v>
      </c>
      <c r="R9" s="5">
        <f>'data=tdc-b'!I11-'data=tdc-b'!C11</f>
        <v>0</v>
      </c>
      <c r="S9" s="5">
        <f>'data=tdc-b'!J11-'data=tdc-b'!D11</f>
        <v>1.0000000000000009E-2</v>
      </c>
      <c r="T9" s="5"/>
      <c r="U9" s="5"/>
    </row>
    <row r="10" spans="1:21" x14ac:dyDescent="0.2">
      <c r="A10" s="12" t="s">
        <v>9</v>
      </c>
      <c r="B10" s="5">
        <f>'data=td'!H14-'data=td'!B14</f>
        <v>6.6666666666659324E-3</v>
      </c>
      <c r="C10" s="5">
        <f>'data=td'!I14-'data=td'!C14</f>
        <v>3.3333333333333992E-2</v>
      </c>
      <c r="D10" s="5">
        <f>'data=td'!J14-'data=td'!D14</f>
        <v>1.861366565820477E-2</v>
      </c>
      <c r="E10" s="5">
        <f>'data=tdsmall'!H12-'data=tdsmall'!B12</f>
        <v>0</v>
      </c>
      <c r="F10" s="5">
        <f>'data=tdsmall'!I12-'data=tdsmall'!C12</f>
        <v>0</v>
      </c>
      <c r="G10" s="5">
        <f>'data=tdsmall'!J12-'data=tdsmall'!D12</f>
        <v>0</v>
      </c>
      <c r="H10" s="5">
        <f>'data=c'!H11-'data=c'!B11</f>
        <v>2.0000000000000018E-2</v>
      </c>
      <c r="I10" s="5">
        <f>'data=c'!I11-'data=c'!C11</f>
        <v>0</v>
      </c>
      <c r="J10" s="5">
        <f>'data=c'!J11-'data=c'!D11</f>
        <v>1.0000000000000009E-2</v>
      </c>
      <c r="L10" s="12" t="s">
        <v>9</v>
      </c>
      <c r="M10" s="5">
        <f>'data=tdc-a'!H12-'data=tdc-a'!B12</f>
        <v>-3.3333333333329662E-3</v>
      </c>
      <c r="N10" s="5">
        <f>'data=tdc-a'!I12-'data=tdc-a'!C12</f>
        <v>1.0000000000000009E-2</v>
      </c>
      <c r="O10" s="5">
        <f>'data=tdc-a'!J12-'data=tdc-a'!D12</f>
        <v>2.8144016227183988E-3</v>
      </c>
      <c r="P10" s="12" t="s">
        <v>9</v>
      </c>
      <c r="Q10" s="5">
        <f>'data=tdc-b'!H12-'data=tdc-b'!B12</f>
        <v>2.0000000000000018E-2</v>
      </c>
      <c r="R10" s="5">
        <f>'data=tdc-b'!I12-'data=tdc-b'!C12</f>
        <v>4.0000000000000036E-2</v>
      </c>
      <c r="S10" s="5">
        <f>'data=tdc-b'!J12-'data=tdc-b'!D12</f>
        <v>3.0000000000000027E-2</v>
      </c>
      <c r="T10" s="5"/>
      <c r="U10" s="5"/>
    </row>
    <row r="11" spans="1:21" s="5" customFormat="1" x14ac:dyDescent="0.2">
      <c r="A11" s="12" t="s">
        <v>50</v>
      </c>
      <c r="B11" s="5" t="s">
        <v>45</v>
      </c>
      <c r="C11" s="5" t="s">
        <v>46</v>
      </c>
      <c r="D11" s="5" t="s">
        <v>47</v>
      </c>
      <c r="E11" s="5" t="s">
        <v>45</v>
      </c>
      <c r="F11" s="5" t="s">
        <v>46</v>
      </c>
      <c r="G11" s="5" t="s">
        <v>47</v>
      </c>
      <c r="H11" s="5" t="s">
        <v>45</v>
      </c>
      <c r="I11" s="5" t="s">
        <v>46</v>
      </c>
      <c r="J11" s="5" t="s">
        <v>47</v>
      </c>
      <c r="L11" s="11" t="s">
        <v>54</v>
      </c>
      <c r="P11" s="11" t="s">
        <v>54</v>
      </c>
    </row>
    <row r="12" spans="1:21" s="5" customFormat="1" x14ac:dyDescent="0.2">
      <c r="A12" s="12">
        <v>0</v>
      </c>
      <c r="B12" s="5">
        <f>'data=td'!H21-'data=td'!B21</f>
        <v>3.3333333333330217E-3</v>
      </c>
      <c r="C12" s="5">
        <f>'data=td'!I21-'data=td'!C21</f>
        <v>3.3333333333339654E-3</v>
      </c>
      <c r="D12" s="5">
        <f>'data=td'!J21-'data=td'!D21</f>
        <v>3.657375279512598E-3</v>
      </c>
      <c r="E12" s="5">
        <f>'data=td'!H21-'data=td'!B21</f>
        <v>3.3333333333330217E-3</v>
      </c>
      <c r="F12" s="5">
        <f>'data=td'!I21-'data=td'!C21</f>
        <v>3.3333333333339654E-3</v>
      </c>
      <c r="G12" s="5">
        <f>'data=td'!J21-'data=td'!D21</f>
        <v>3.657375279512598E-3</v>
      </c>
      <c r="H12" s="5">
        <f>'data=c'!H15-'data=c'!B15</f>
        <v>0</v>
      </c>
      <c r="I12" s="5">
        <f>'data=c'!I15-'data=c'!C15</f>
        <v>-2.0000000000000018E-2</v>
      </c>
      <c r="J12" s="5">
        <f>'data=c'!J15-'data=c'!D15</f>
        <v>-1.0000000000000009E-2</v>
      </c>
      <c r="L12" s="12">
        <v>0</v>
      </c>
      <c r="M12" s="5">
        <f>'data=tdc-a'!H17-'data=tdc-a'!B17</f>
        <v>-6.6666666666669872E-3</v>
      </c>
      <c r="N12" s="5">
        <f>'data=tdc-a'!I17-'data=tdc-a'!C17</f>
        <v>3.3333333333330217E-3</v>
      </c>
      <c r="O12" s="5">
        <f>'data=tdc-a'!J17-'data=tdc-a'!D17</f>
        <v>-5.4926841114690261E-3</v>
      </c>
      <c r="P12" s="12">
        <v>0</v>
      </c>
      <c r="Q12" s="5">
        <f>'data=tdc-b'!H17-'data=tdc-b'!B17</f>
        <v>0.03</v>
      </c>
      <c r="R12" s="5">
        <f>'data=tdc-b'!I17-'data=tdc-b'!C17</f>
        <v>3.0000000000000027E-2</v>
      </c>
      <c r="S12" s="5">
        <f>'data=tdc-b'!J17-'data=tdc-b'!D17</f>
        <v>2.9999999999999971E-2</v>
      </c>
    </row>
    <row r="13" spans="1:21" s="5" customFormat="1" x14ac:dyDescent="0.2">
      <c r="A13" s="12">
        <v>2</v>
      </c>
      <c r="B13" s="5">
        <f>'data=td'!H22-'data=td'!B22</f>
        <v>0</v>
      </c>
      <c r="C13" s="5">
        <f>'data=td'!I22-'data=td'!C22</f>
        <v>-3.3333333333339654E-3</v>
      </c>
      <c r="D13" s="5">
        <f>'data=td'!J22-'data=td'!D22</f>
        <v>-1.765346008318236E-3</v>
      </c>
      <c r="E13" s="5">
        <f>'data=td'!H22-'data=td'!B22</f>
        <v>0</v>
      </c>
      <c r="F13" s="5">
        <f>'data=td'!I22-'data=td'!C22</f>
        <v>-3.3333333333339654E-3</v>
      </c>
      <c r="G13" s="5">
        <f>'data=td'!J22-'data=td'!D22</f>
        <v>-1.765346008318236E-3</v>
      </c>
      <c r="H13" s="5">
        <f>'data=c'!H16-'data=c'!B16</f>
        <v>0</v>
      </c>
      <c r="I13" s="5">
        <f>'data=c'!I16-'data=c'!C16</f>
        <v>1.0000000000000009E-2</v>
      </c>
      <c r="J13" s="5">
        <f>'data=c'!J16-'data=c'!D16</f>
        <v>0</v>
      </c>
      <c r="L13" s="12">
        <v>2</v>
      </c>
      <c r="M13" s="5">
        <f>'data=tdc-a'!H18-'data=tdc-a'!B18</f>
        <v>0</v>
      </c>
      <c r="N13" s="5">
        <f>'data=tdc-a'!I18-'data=tdc-a'!C18</f>
        <v>-3.3333333333339654E-3</v>
      </c>
      <c r="O13" s="5">
        <f>'data=tdc-a'!J18-'data=tdc-a'!D18</f>
        <v>-1.7914926567272893E-3</v>
      </c>
      <c r="P13" s="12">
        <v>2</v>
      </c>
      <c r="Q13" s="5">
        <f>'data=tdc-b'!H18-'data=tdc-b'!B18</f>
        <v>0</v>
      </c>
      <c r="R13" s="5">
        <f>'data=tdc-b'!I18-'data=tdc-b'!C18</f>
        <v>0</v>
      </c>
      <c r="S13" s="5">
        <f>'data=tdc-b'!J18-'data=tdc-b'!D18</f>
        <v>0</v>
      </c>
    </row>
    <row r="14" spans="1:21" s="5" customFormat="1" x14ac:dyDescent="0.2">
      <c r="A14" s="12" t="s">
        <v>9</v>
      </c>
      <c r="B14" s="5">
        <f>'data=td'!H23-'data=td'!B23</f>
        <v>0</v>
      </c>
      <c r="C14" s="5">
        <f>'data=td'!I23-'data=td'!C23</f>
        <v>0</v>
      </c>
      <c r="D14" s="5">
        <f>'data=td'!J23-'data=td'!D23</f>
        <v>0</v>
      </c>
      <c r="E14" s="5">
        <f>'data=td'!H23-'data=td'!B23</f>
        <v>0</v>
      </c>
      <c r="F14" s="5">
        <f>'data=td'!I23-'data=td'!C23</f>
        <v>0</v>
      </c>
      <c r="G14" s="5">
        <f>'data=td'!J23-'data=td'!D23</f>
        <v>0</v>
      </c>
      <c r="H14" s="5">
        <f>'data=c'!H17-'data=c'!B17</f>
        <v>0</v>
      </c>
      <c r="I14" s="5">
        <f>'data=c'!I17-'data=c'!C17</f>
        <v>-1.0000000000000009E-2</v>
      </c>
      <c r="J14" s="5">
        <f>'data=c'!J17-'data=c'!D17</f>
        <v>0</v>
      </c>
      <c r="L14" s="12" t="s">
        <v>9</v>
      </c>
      <c r="M14" s="5">
        <f>'data=tdc-a'!H19-'data=tdc-a'!B19</f>
        <v>-3.3333333333329662E-3</v>
      </c>
      <c r="N14" s="5">
        <f>'data=tdc-a'!I19-'data=tdc-a'!C19</f>
        <v>0</v>
      </c>
      <c r="O14" s="5">
        <f>'data=tdc-a'!J19-'data=tdc-a'!D19</f>
        <v>-1.8758270465585314E-3</v>
      </c>
      <c r="P14" s="12" t="s">
        <v>9</v>
      </c>
      <c r="Q14" s="5">
        <f>'data=tdc-b'!H19-'data=tdc-b'!B19</f>
        <v>2.0000000000000018E-2</v>
      </c>
      <c r="R14" s="5">
        <f>'data=tdc-b'!I19-'data=tdc-b'!C19</f>
        <v>2.0000000000000018E-2</v>
      </c>
      <c r="S14" s="5">
        <f>'data=tdc-b'!J19-'data=tdc-b'!D19</f>
        <v>2.0000000000000018E-2</v>
      </c>
    </row>
    <row r="15" spans="1:21" x14ac:dyDescent="0.2">
      <c r="P15" s="5"/>
      <c r="Q15" s="5"/>
      <c r="R15" s="5"/>
      <c r="S15" s="5"/>
    </row>
    <row r="16" spans="1:21" x14ac:dyDescent="0.2">
      <c r="L16" s="11" t="s">
        <v>49</v>
      </c>
      <c r="M16" s="5" t="s">
        <v>45</v>
      </c>
      <c r="N16" s="5" t="s">
        <v>46</v>
      </c>
      <c r="O16" s="5" t="s">
        <v>47</v>
      </c>
      <c r="P16" s="11" t="s">
        <v>49</v>
      </c>
      <c r="Q16" s="5" t="s">
        <v>45</v>
      </c>
      <c r="R16" s="5" t="s">
        <v>46</v>
      </c>
      <c r="S16" s="5" t="s">
        <v>47</v>
      </c>
    </row>
    <row r="17" spans="12:19" x14ac:dyDescent="0.2">
      <c r="L17" s="12">
        <v>0</v>
      </c>
      <c r="M17" s="5">
        <f>'data=tdc-a'!H25-'data=tdc-a'!B25</f>
        <v>6.6666666666669872E-3</v>
      </c>
      <c r="N17" s="5">
        <f>'data=tdc-a'!I25-'data=tdc-a'!C25</f>
        <v>3.3333333333339654E-3</v>
      </c>
      <c r="O17" s="5">
        <f>'data=tdc-a'!J25-'data=tdc-a'!D25</f>
        <v>6.3368574866773941E-3</v>
      </c>
      <c r="P17" s="12">
        <v>0</v>
      </c>
      <c r="Q17" s="5">
        <f>'data=tdc-b'!H24-'data=tdc-b'!B24</f>
        <v>1.0000000000000009E-2</v>
      </c>
      <c r="R17" s="5">
        <f>'data=tdc-b'!I24-'data=tdc-b'!C24</f>
        <v>-3.0000000000000027E-2</v>
      </c>
      <c r="S17" s="5">
        <f>'data=tdc-b'!J24-'data=tdc-b'!D24</f>
        <v>-1.0000000000000009E-2</v>
      </c>
    </row>
    <row r="18" spans="12:19" x14ac:dyDescent="0.2">
      <c r="L18" s="12">
        <v>2</v>
      </c>
      <c r="M18" s="5">
        <f>'data=tdc-a'!H26-'data=tdc-a'!B26</f>
        <v>0</v>
      </c>
      <c r="N18" s="5">
        <f>'data=tdc-a'!I26-'data=tdc-a'!C26</f>
        <v>-3.3333333333339654E-3</v>
      </c>
      <c r="O18" s="5">
        <f>'data=tdc-a'!J26-'data=tdc-a'!D26</f>
        <v>-1.765346008318236E-3</v>
      </c>
      <c r="P18" s="12">
        <v>2</v>
      </c>
      <c r="Q18" s="5">
        <f>'data=tdc-b'!H25-'data=tdc-b'!B25</f>
        <v>0</v>
      </c>
      <c r="R18" s="5">
        <f>'data=tdc-b'!I25-'data=tdc-b'!C25</f>
        <v>0</v>
      </c>
      <c r="S18" s="5">
        <f>'data=tdc-b'!J25-'data=tdc-b'!D25</f>
        <v>0</v>
      </c>
    </row>
    <row r="19" spans="12:19" x14ac:dyDescent="0.2">
      <c r="L19" s="12" t="s">
        <v>9</v>
      </c>
      <c r="M19" s="5">
        <f>'data=tdc-a'!H27-'data=tdc-a'!B27</f>
        <v>3.3333333333329662E-3</v>
      </c>
      <c r="N19" s="5">
        <f>'data=tdc-a'!I27-'data=tdc-a'!C27</f>
        <v>3.3333333333340764E-3</v>
      </c>
      <c r="O19" s="5">
        <f>'data=tdc-a'!J27-'data=tdc-a'!D27</f>
        <v>3.3513212004140369E-3</v>
      </c>
      <c r="P19" s="12" t="s">
        <v>9</v>
      </c>
      <c r="Q19" s="5">
        <f>'data=tdc-b'!H26-'data=tdc-b'!B26</f>
        <v>0</v>
      </c>
      <c r="R19" s="5">
        <f>'data=tdc-b'!I26-'data=tdc-b'!C26</f>
        <v>-1.0000000000000009E-2</v>
      </c>
      <c r="S19" s="5">
        <f>'data=tdc-b'!J26-'data=tdc-b'!D26</f>
        <v>-1.0000000000000009E-2</v>
      </c>
    </row>
    <row r="20" spans="12:19" x14ac:dyDescent="0.2">
      <c r="L20" s="11" t="s">
        <v>53</v>
      </c>
      <c r="M20" s="5"/>
      <c r="N20" s="5"/>
      <c r="O20" s="5"/>
      <c r="P20" s="11" t="s">
        <v>53</v>
      </c>
      <c r="Q20" s="5"/>
      <c r="R20" s="5"/>
      <c r="S20" s="5"/>
    </row>
    <row r="21" spans="12:19" x14ac:dyDescent="0.2">
      <c r="L21" s="12">
        <v>0</v>
      </c>
      <c r="M21" s="5">
        <f>'data=tdc-a'!H32-'data=tdc-a'!B32</f>
        <v>-3.3333333333332993E-2</v>
      </c>
      <c r="N21" s="5">
        <f>'data=tdc-a'!I32-'data=tdc-a'!C32</f>
        <v>3.0000000000000027E-2</v>
      </c>
      <c r="O21" s="5">
        <f>'data=tdc-a'!J32-'data=tdc-a'!D32</f>
        <v>-2.4670470194766536E-2</v>
      </c>
      <c r="P21" s="12">
        <v>0</v>
      </c>
      <c r="Q21" s="5">
        <f>'data=tdc-b'!H31-'data=tdc-b'!B31</f>
        <v>-3.0000000000000027E-2</v>
      </c>
      <c r="R21" s="5">
        <f>'data=tdc-b'!I31-'data=tdc-b'!C31</f>
        <v>-1.0000000000000009E-2</v>
      </c>
      <c r="S21" s="5">
        <f>'data=tdc-b'!J31-'data=tdc-b'!D31</f>
        <v>-2.0000000000000018E-2</v>
      </c>
    </row>
    <row r="22" spans="12:19" x14ac:dyDescent="0.2">
      <c r="L22" s="12">
        <v>2</v>
      </c>
      <c r="M22" s="5">
        <f>'data=tdc-a'!H33-'data=tdc-a'!B33</f>
        <v>3.3333333333330772E-3</v>
      </c>
      <c r="N22" s="5">
        <f>'data=tdc-a'!I33-'data=tdc-a'!C33</f>
        <v>-5.0000000000000044E-2</v>
      </c>
      <c r="O22" s="5">
        <f>'data=tdc-a'!J33-'data=tdc-a'!D33</f>
        <v>-3.0920409216585232E-2</v>
      </c>
      <c r="P22" s="12">
        <v>2</v>
      </c>
      <c r="Q22" s="5">
        <f>'data=tdc-b'!H32-'data=tdc-b'!B32</f>
        <v>0</v>
      </c>
      <c r="R22" s="5">
        <f>'data=tdc-b'!I32-'data=tdc-b'!C32</f>
        <v>-1.0000000000000009E-2</v>
      </c>
      <c r="S22" s="5">
        <f>'data=tdc-b'!J32-'data=tdc-b'!D32</f>
        <v>0</v>
      </c>
    </row>
    <row r="23" spans="12:19" x14ac:dyDescent="0.2">
      <c r="L23" s="12" t="s">
        <v>9</v>
      </c>
      <c r="M23" s="5">
        <f>'data=tdc-a'!H34-'data=tdc-a'!B34</f>
        <v>-1.0000000000000009E-2</v>
      </c>
      <c r="N23" s="5">
        <f>'data=tdc-a'!I34-'data=tdc-a'!C34</f>
        <v>-6.6666666666669316E-3</v>
      </c>
      <c r="O23" s="5">
        <f>'data=tdc-a'!J34-'data=tdc-a'!D34</f>
        <v>-8.64615384615397E-3</v>
      </c>
      <c r="P23" s="12" t="s">
        <v>9</v>
      </c>
      <c r="Q23" s="5">
        <f>'data=tdc-b'!H33-'data=tdc-b'!B33</f>
        <v>-1.0000000000000009E-2</v>
      </c>
      <c r="R23" s="5">
        <f>'data=tdc-b'!I33-'data=tdc-b'!C33</f>
        <v>-1.0000000000000009E-2</v>
      </c>
      <c r="S23" s="5">
        <f>'data=tdc-b'!J33-'data=tdc-b'!D33</f>
        <v>-2.0000000000000018E-2</v>
      </c>
    </row>
    <row r="24" spans="12:19" x14ac:dyDescent="0.2">
      <c r="L24" s="11" t="s">
        <v>54</v>
      </c>
      <c r="M24" s="5"/>
      <c r="N24" s="5"/>
      <c r="O24" s="5"/>
      <c r="P24" s="11" t="s">
        <v>54</v>
      </c>
      <c r="Q24" s="5"/>
      <c r="R24" s="5"/>
      <c r="S24" s="5"/>
    </row>
    <row r="25" spans="12:19" x14ac:dyDescent="0.2">
      <c r="L25" s="12">
        <v>0</v>
      </c>
      <c r="M25" s="5">
        <f>'data=tdc-a'!H46-'data=tdc-a'!B46</f>
        <v>3.3333333333340209E-3</v>
      </c>
      <c r="N25" s="5">
        <f>'data=tdc-a'!I46-'data=tdc-a'!C46</f>
        <v>-6.6666666666670427E-3</v>
      </c>
      <c r="O25" s="5">
        <f>'data=tdc-a'!J46-'data=tdc-a'!D46</f>
        <v>1.2707482311276053E-3</v>
      </c>
      <c r="P25" s="12">
        <v>0</v>
      </c>
      <c r="Q25" s="5">
        <f>'data=tdc-b'!H38-'data=tdc-b'!B38</f>
        <v>7.0000000000000007E-2</v>
      </c>
      <c r="R25" s="5">
        <f>'data=tdc-b'!I38-'data=tdc-b'!C38</f>
        <v>-7.999999999999996E-2</v>
      </c>
      <c r="S25" s="5">
        <f>'data=tdc-b'!J38-'data=tdc-b'!D38</f>
        <v>-1.9999999999999962E-2</v>
      </c>
    </row>
    <row r="26" spans="12:19" x14ac:dyDescent="0.2">
      <c r="L26" s="12">
        <v>2</v>
      </c>
      <c r="M26" s="5">
        <f>'data=tdc-a'!H47-'data=tdc-a'!B47</f>
        <v>-3.3333333333330772E-3</v>
      </c>
      <c r="N26" s="5">
        <f>'data=tdc-a'!I47-'data=tdc-a'!C47</f>
        <v>3.3333333333330772E-3</v>
      </c>
      <c r="O26" s="5">
        <f>'data=tdc-a'!J47-'data=tdc-a'!D47</f>
        <v>2.2458628841615091E-4</v>
      </c>
      <c r="P26" s="12">
        <v>2</v>
      </c>
      <c r="Q26" s="5">
        <f>'data=tdc-b'!H39-'data=tdc-b'!B39</f>
        <v>0</v>
      </c>
      <c r="R26" s="5">
        <f>'data=tdc-b'!I39-'data=tdc-b'!C39</f>
        <v>2.0000000000000018E-2</v>
      </c>
      <c r="S26" s="5">
        <f>'data=tdc-b'!J39-'data=tdc-b'!D39</f>
        <v>1.0000000000000009E-2</v>
      </c>
    </row>
    <row r="27" spans="12:19" x14ac:dyDescent="0.2">
      <c r="L27" s="12" t="s">
        <v>9</v>
      </c>
      <c r="M27" s="5">
        <f>'data=tdc-a'!H48-'data=tdc-a'!B48</f>
        <v>3.3333333333330772E-3</v>
      </c>
      <c r="N27" s="5">
        <f>'data=tdc-a'!I48-'data=tdc-a'!C48</f>
        <v>3.3333333333329662E-3</v>
      </c>
      <c r="O27" s="5">
        <f>'data=tdc-a'!J48-'data=tdc-a'!D48</f>
        <v>3.354868997585303E-3</v>
      </c>
      <c r="P27" s="12" t="s">
        <v>9</v>
      </c>
      <c r="Q27" s="5">
        <f>'data=tdc-b'!H40-'data=tdc-b'!B40</f>
        <v>3.0000000000000027E-2</v>
      </c>
      <c r="R27" s="5">
        <f>'data=tdc-b'!I40-'data=tdc-b'!C40</f>
        <v>-3.0000000000000027E-2</v>
      </c>
      <c r="S27" s="5">
        <f>'data=tdc-b'!J40-'data=tdc-b'!D40</f>
        <v>0</v>
      </c>
    </row>
    <row r="28" spans="12:19" x14ac:dyDescent="0.2">
      <c r="P28" s="5"/>
      <c r="Q28" s="5"/>
      <c r="R28" s="5"/>
      <c r="S28" s="5"/>
    </row>
    <row r="29" spans="12:19" x14ac:dyDescent="0.2">
      <c r="L29" s="11" t="s">
        <v>50</v>
      </c>
      <c r="M29" s="5" t="s">
        <v>45</v>
      </c>
      <c r="N29" s="5" t="s">
        <v>46</v>
      </c>
      <c r="O29" s="5" t="s">
        <v>47</v>
      </c>
      <c r="P29" s="11" t="s">
        <v>50</v>
      </c>
      <c r="Q29" s="5" t="s">
        <v>45</v>
      </c>
      <c r="R29" s="5" t="s">
        <v>46</v>
      </c>
      <c r="S29" s="5" t="s">
        <v>47</v>
      </c>
    </row>
    <row r="30" spans="12:19" x14ac:dyDescent="0.2">
      <c r="L30" s="12">
        <v>0</v>
      </c>
      <c r="M30" s="5">
        <f>'data=tdc-a'!H46-'data=tdc-a'!B46</f>
        <v>3.3333333333340209E-3</v>
      </c>
      <c r="N30" s="5">
        <f>'data=tdc-a'!I46-'data=tdc-a'!C46</f>
        <v>-6.6666666666670427E-3</v>
      </c>
      <c r="O30" s="5">
        <f>'data=tdc-a'!J46-'data=tdc-a'!D46</f>
        <v>1.2707482311276053E-3</v>
      </c>
      <c r="P30" s="12">
        <v>0</v>
      </c>
      <c r="Q30" s="5">
        <f>'data=tdc-b'!H45-'data=tdc-b'!B45</f>
        <v>0</v>
      </c>
      <c r="R30" s="5">
        <f>'data=tdc-b'!I45-'data=tdc-b'!C45</f>
        <v>-1.0000000000000009E-2</v>
      </c>
      <c r="S30" s="5">
        <f>'data=tdc-b'!J45-'data=tdc-b'!D45</f>
        <v>0</v>
      </c>
    </row>
    <row r="31" spans="12:19" x14ac:dyDescent="0.2">
      <c r="L31" s="12">
        <v>2</v>
      </c>
      <c r="M31" s="5">
        <f>'data=tdc-a'!H47-'data=tdc-a'!B47</f>
        <v>-3.3333333333330772E-3</v>
      </c>
      <c r="N31" s="5">
        <f>'data=tdc-a'!I47-'data=tdc-a'!C47</f>
        <v>3.3333333333330772E-3</v>
      </c>
      <c r="O31" s="5">
        <f>'data=tdc-a'!J47-'data=tdc-a'!D47</f>
        <v>2.2458628841615091E-4</v>
      </c>
      <c r="P31" s="12">
        <v>2</v>
      </c>
      <c r="Q31" s="5">
        <f>'data=tdc-b'!H46-'data=tdc-b'!B46</f>
        <v>0</v>
      </c>
      <c r="R31" s="5">
        <f>'data=tdc-b'!I46-'data=tdc-b'!C46</f>
        <v>0</v>
      </c>
      <c r="S31" s="5">
        <f>'data=tdc-b'!J46-'data=tdc-b'!D46</f>
        <v>0</v>
      </c>
    </row>
    <row r="32" spans="12:19" x14ac:dyDescent="0.2">
      <c r="L32" s="12" t="s">
        <v>9</v>
      </c>
      <c r="M32" s="5">
        <f>'data=tdc-a'!H48-'data=tdc-a'!B48</f>
        <v>3.3333333333330772E-3</v>
      </c>
      <c r="N32" s="5">
        <f>'data=tdc-a'!I48-'data=tdc-a'!C48</f>
        <v>3.3333333333329662E-3</v>
      </c>
      <c r="O32" s="5">
        <f>'data=tdc-a'!J48-'data=tdc-a'!D48</f>
        <v>3.354868997585303E-3</v>
      </c>
      <c r="P32" s="12" t="s">
        <v>9</v>
      </c>
      <c r="Q32" s="5">
        <f>'data=tdc-b'!H47-'data=tdc-b'!B47</f>
        <v>0</v>
      </c>
      <c r="R32" s="5">
        <f>'data=tdc-b'!I47-'data=tdc-b'!C47</f>
        <v>-1.0000000000000009E-2</v>
      </c>
      <c r="S32" s="5">
        <f>'data=tdc-b'!J47-'data=tdc-b'!D47</f>
        <v>0</v>
      </c>
    </row>
    <row r="33" spans="12:19" x14ac:dyDescent="0.2">
      <c r="L33" s="11" t="s">
        <v>53</v>
      </c>
      <c r="M33" s="5"/>
      <c r="N33" s="5"/>
      <c r="O33" s="5"/>
      <c r="P33" s="11" t="s">
        <v>53</v>
      </c>
      <c r="Q33" s="5"/>
      <c r="R33" s="5"/>
      <c r="S33" s="5"/>
    </row>
    <row r="34" spans="12:19" x14ac:dyDescent="0.2">
      <c r="L34" s="12">
        <v>0</v>
      </c>
      <c r="M34" s="5">
        <f>'data=tdc-a'!H53-'data=tdc-a'!B53</f>
        <v>2.6666666666666949E-2</v>
      </c>
      <c r="N34" s="5">
        <f>'data=tdc-a'!I53-'data=tdc-a'!C53</f>
        <v>2.0000000000000018E-2</v>
      </c>
      <c r="O34" s="5">
        <f>'data=tdc-a'!J53-'data=tdc-a'!D53</f>
        <v>2.6276581335500593E-2</v>
      </c>
      <c r="P34" s="12">
        <v>0</v>
      </c>
      <c r="Q34" s="5">
        <f>'data=tdc-b'!H52-'data=tdc-b'!B52</f>
        <v>2.0000000000000018E-2</v>
      </c>
      <c r="R34" s="5">
        <f>'data=tdc-b'!I52-'data=tdc-b'!C52</f>
        <v>-3.0000000000000027E-2</v>
      </c>
      <c r="S34" s="5">
        <f>'data=tdc-b'!J52-'data=tdc-b'!D52</f>
        <v>0</v>
      </c>
    </row>
    <row r="35" spans="12:19" x14ac:dyDescent="0.2">
      <c r="L35" s="12">
        <v>2</v>
      </c>
      <c r="M35" s="5">
        <f>'data=tdc-a'!H54-'data=tdc-a'!B54</f>
        <v>6.6666666666670427E-3</v>
      </c>
      <c r="N35" s="5">
        <f>'data=tdc-a'!I54-'data=tdc-a'!C54</f>
        <v>1.3333333333333086E-2</v>
      </c>
      <c r="O35" s="5">
        <f>'data=tdc-a'!J54-'data=tdc-a'!D54</f>
        <v>1.0512467000104109E-2</v>
      </c>
      <c r="P35" s="12">
        <v>2</v>
      </c>
      <c r="Q35" s="5">
        <f>'data=tdc-b'!H53-'data=tdc-b'!B53</f>
        <v>-1.0000000000000009E-2</v>
      </c>
      <c r="R35" s="5">
        <f>'data=tdc-b'!I53-'data=tdc-b'!C53</f>
        <v>2.0000000000000018E-2</v>
      </c>
      <c r="S35" s="5">
        <f>'data=tdc-b'!J53-'data=tdc-b'!D53</f>
        <v>0</v>
      </c>
    </row>
    <row r="36" spans="12:19" x14ac:dyDescent="0.2">
      <c r="L36" s="12" t="s">
        <v>9</v>
      </c>
      <c r="M36" s="5">
        <f>'data=tdc-a'!H55-'data=tdc-a'!B55</f>
        <v>1.6666666666667052E-2</v>
      </c>
      <c r="N36" s="5">
        <f>'data=tdc-a'!I55-'data=tdc-a'!C55</f>
        <v>1.6666666666667052E-2</v>
      </c>
      <c r="O36" s="5">
        <f>'data=tdc-a'!J55-'data=tdc-a'!D55</f>
        <v>1.6739831264147464E-2</v>
      </c>
      <c r="P36" s="12" t="s">
        <v>9</v>
      </c>
      <c r="Q36" s="5">
        <f>'data=tdc-b'!H54-'data=tdc-b'!B54</f>
        <v>1.0000000000000009E-2</v>
      </c>
      <c r="R36" s="5">
        <f>'data=tdc-b'!I54-'data=tdc-b'!C54</f>
        <v>-1.0000000000000009E-2</v>
      </c>
      <c r="S36" s="5">
        <f>'data=tdc-b'!J54-'data=tdc-b'!D54</f>
        <v>0</v>
      </c>
    </row>
    <row r="37" spans="12:19" x14ac:dyDescent="0.2">
      <c r="L37" s="11" t="s">
        <v>54</v>
      </c>
      <c r="M37" s="5"/>
      <c r="N37" s="5"/>
      <c r="O37" s="5"/>
      <c r="P37" s="11" t="s">
        <v>54</v>
      </c>
      <c r="Q37" s="5"/>
      <c r="R37" s="5"/>
      <c r="S37" s="5"/>
    </row>
    <row r="38" spans="12:19" x14ac:dyDescent="0.2">
      <c r="L38" s="12">
        <v>0</v>
      </c>
      <c r="M38" s="5">
        <f>'data=tdc-a'!H60-'data=tdc-a'!B60</f>
        <v>3.3333333333330217E-3</v>
      </c>
      <c r="N38" s="5">
        <f>'data=tdc-a'!I60-'data=tdc-a'!C60</f>
        <v>-1.0000000000000009E-2</v>
      </c>
      <c r="O38" s="5">
        <f>'data=tdc-a'!J60-'data=tdc-a'!D60</f>
        <v>6.0458839406180021E-4</v>
      </c>
      <c r="P38" s="12">
        <v>0</v>
      </c>
      <c r="Q38" s="5">
        <f>'data=tdc-b'!H59-'data=tdc-b'!B59</f>
        <v>0</v>
      </c>
      <c r="R38" s="5">
        <f>'data=tdc-b'!I59-'data=tdc-b'!C59</f>
        <v>2.9999999999999971E-2</v>
      </c>
      <c r="S38" s="5">
        <f>'data=tdc-b'!J59-'data=tdc-b'!D59</f>
        <v>1.0000000000000009E-2</v>
      </c>
    </row>
    <row r="39" spans="12:19" x14ac:dyDescent="0.2">
      <c r="L39" s="12">
        <v>2</v>
      </c>
      <c r="M39" s="5">
        <f>'data=tdc-a'!H61-'data=tdc-a'!B61</f>
        <v>-3.3333333333330772E-3</v>
      </c>
      <c r="N39" s="5">
        <f>'data=tdc-a'!I61-'data=tdc-a'!C61</f>
        <v>0</v>
      </c>
      <c r="O39" s="5">
        <f>'data=tdc-a'!J61-'data=tdc-a'!D61</f>
        <v>-1.5651104370574265E-3</v>
      </c>
      <c r="P39" s="12">
        <v>2</v>
      </c>
      <c r="Q39" s="5">
        <f>'data=tdc-b'!H60-'data=tdc-b'!B60</f>
        <v>0</v>
      </c>
      <c r="R39" s="5">
        <f>'data=tdc-b'!I60-'data=tdc-b'!C60</f>
        <v>0</v>
      </c>
      <c r="S39" s="5">
        <f>'data=tdc-b'!J60-'data=tdc-b'!D60</f>
        <v>0</v>
      </c>
    </row>
    <row r="40" spans="12:19" x14ac:dyDescent="0.2">
      <c r="L40" s="12" t="s">
        <v>9</v>
      </c>
      <c r="M40" s="5">
        <f>'data=tdc-a'!H62-'data=tdc-a'!B62</f>
        <v>-6.6666666666670427E-3</v>
      </c>
      <c r="N40" s="5">
        <f>'data=tdc-a'!I62-'data=tdc-a'!C62</f>
        <v>-3.3333333333339654E-3</v>
      </c>
      <c r="O40" s="5">
        <f>'data=tdc-a'!J62-'data=tdc-a'!D62</f>
        <v>-5.2797776935713525E-3</v>
      </c>
      <c r="P40" s="12" t="s">
        <v>9</v>
      </c>
      <c r="Q40" s="5">
        <f>'data=tdc-b'!H61-'data=tdc-b'!B61</f>
        <v>0</v>
      </c>
      <c r="R40" s="5">
        <f>'data=tdc-b'!I61-'data=tdc-b'!C61</f>
        <v>1.0000000000000009E-2</v>
      </c>
      <c r="S40" s="5">
        <f>'data=tdc-b'!J61-'data=tdc-b'!D61</f>
        <v>1.0000000000000009E-2</v>
      </c>
    </row>
  </sheetData>
  <mergeCells count="3">
    <mergeCell ref="E2:G2"/>
    <mergeCell ref="B2:D2"/>
    <mergeCell ref="H2:J2"/>
  </mergeCells>
  <conditionalFormatting sqref="A1:S1 A3:S1048576 A2:B2 H2 E2 K2:S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1"/>
  <sheetViews>
    <sheetView zoomScale="90" zoomScaleNormal="90" workbookViewId="0">
      <selection activeCell="A2" sqref="A2"/>
    </sheetView>
  </sheetViews>
  <sheetFormatPr defaultRowHeight="12.75" x14ac:dyDescent="0.2"/>
  <cols>
    <col min="1" max="1" width="9.140625" style="12"/>
    <col min="2" max="2" width="7.140625" style="17" customWidth="1"/>
    <col min="3" max="4" width="9.140625" style="17"/>
    <col min="5" max="7" width="9.140625" style="5"/>
    <col min="9" max="9" width="9.140625" style="12"/>
    <col min="10" max="10" width="8.140625" style="17" customWidth="1"/>
    <col min="11" max="11" width="7.42578125" style="17" customWidth="1"/>
    <col min="12" max="12" width="9.140625" style="17"/>
    <col min="17" max="17" width="9.140625" style="12"/>
    <col min="18" max="18" width="8.140625" style="17" customWidth="1"/>
    <col min="19" max="19" width="7.42578125" style="17" customWidth="1"/>
    <col min="20" max="20" width="9.140625" style="17"/>
    <col min="21" max="23" width="9.140625" style="5"/>
  </cols>
  <sheetData>
    <row r="1" spans="1:23" s="30" customFormat="1" x14ac:dyDescent="0.2">
      <c r="A1" s="30" t="s">
        <v>80</v>
      </c>
      <c r="B1" s="31"/>
      <c r="C1" s="31"/>
      <c r="D1" s="31"/>
      <c r="J1" s="31"/>
      <c r="K1" s="31"/>
      <c r="L1" s="31"/>
      <c r="R1" s="31"/>
      <c r="S1" s="31"/>
      <c r="T1" s="31"/>
    </row>
    <row r="2" spans="1:23" s="34" customFormat="1" x14ac:dyDescent="0.2">
      <c r="A2" s="36" t="s">
        <v>85</v>
      </c>
    </row>
    <row r="3" spans="1:23" s="23" customFormat="1" x14ac:dyDescent="0.2">
      <c r="B3" s="24"/>
      <c r="C3" s="24"/>
      <c r="D3" s="24"/>
      <c r="J3" s="24"/>
      <c r="K3" s="24"/>
      <c r="L3" s="24"/>
      <c r="R3" s="24"/>
      <c r="S3" s="24"/>
      <c r="T3" s="24"/>
    </row>
    <row r="4" spans="1:23" s="23" customFormat="1" x14ac:dyDescent="0.2">
      <c r="B4" s="24"/>
      <c r="C4" s="24"/>
      <c r="D4" s="24"/>
      <c r="J4" s="24"/>
      <c r="K4" s="24"/>
      <c r="L4" s="24"/>
      <c r="R4" s="24"/>
      <c r="S4" s="24"/>
      <c r="T4" s="24"/>
    </row>
    <row r="5" spans="1:23" s="12" customFormat="1" x14ac:dyDescent="0.2">
      <c r="B5" s="16" t="s">
        <v>69</v>
      </c>
      <c r="C5" s="16"/>
      <c r="D5" s="16"/>
      <c r="E5" s="12" t="s">
        <v>70</v>
      </c>
      <c r="I5" s="15" t="s">
        <v>78</v>
      </c>
      <c r="J5" s="16" t="s">
        <v>69</v>
      </c>
      <c r="K5" s="16"/>
      <c r="L5" s="16"/>
      <c r="M5" s="12" t="s">
        <v>70</v>
      </c>
      <c r="Q5" s="15" t="s">
        <v>79</v>
      </c>
      <c r="R5" s="16" t="s">
        <v>69</v>
      </c>
      <c r="S5" s="16"/>
      <c r="T5" s="16"/>
      <c r="U5" s="12" t="s">
        <v>70</v>
      </c>
    </row>
    <row r="6" spans="1:23" x14ac:dyDescent="0.2">
      <c r="A6" s="12" t="s">
        <v>57</v>
      </c>
      <c r="B6" s="17" t="s">
        <v>45</v>
      </c>
      <c r="C6" s="17" t="s">
        <v>46</v>
      </c>
      <c r="D6" s="17" t="s">
        <v>58</v>
      </c>
      <c r="E6" s="5" t="s">
        <v>45</v>
      </c>
      <c r="F6" s="5" t="s">
        <v>46</v>
      </c>
      <c r="G6" s="5" t="s">
        <v>58</v>
      </c>
      <c r="I6" s="12" t="s">
        <v>57</v>
      </c>
      <c r="J6" s="17" t="s">
        <v>45</v>
      </c>
      <c r="K6" s="17" t="s">
        <v>46</v>
      </c>
      <c r="L6" s="17" t="s">
        <v>58</v>
      </c>
      <c r="M6" t="s">
        <v>45</v>
      </c>
      <c r="N6" t="s">
        <v>46</v>
      </c>
      <c r="O6" t="s">
        <v>58</v>
      </c>
      <c r="Q6" s="12" t="s">
        <v>57</v>
      </c>
      <c r="R6" s="17" t="s">
        <v>45</v>
      </c>
      <c r="S6" s="17" t="s">
        <v>46</v>
      </c>
      <c r="T6" s="17" t="s">
        <v>58</v>
      </c>
      <c r="U6" s="5" t="s">
        <v>45</v>
      </c>
      <c r="V6" s="5" t="s">
        <v>46</v>
      </c>
      <c r="W6" s="5" t="s">
        <v>58</v>
      </c>
    </row>
    <row r="7" spans="1:23" s="13" customFormat="1" x14ac:dyDescent="0.2">
      <c r="A7" s="14">
        <v>0</v>
      </c>
      <c r="B7" s="17">
        <v>0.20333333333333301</v>
      </c>
      <c r="C7" s="17">
        <v>0.42666666666666703</v>
      </c>
      <c r="D7" s="17">
        <v>0.276666666666667</v>
      </c>
      <c r="E7" s="13">
        <v>0.21</v>
      </c>
      <c r="F7" s="13">
        <v>0.44333333333333302</v>
      </c>
      <c r="G7" s="13">
        <v>0.28000000000000003</v>
      </c>
      <c r="I7" s="14">
        <v>0</v>
      </c>
      <c r="J7" s="17">
        <f>'data=td'!B12-'data=td'!B3</f>
        <v>5.6666666666667004E-2</v>
      </c>
      <c r="K7" s="17">
        <f>'data=td'!C12-'data=td'!C3</f>
        <v>-2.6666666666667005E-2</v>
      </c>
      <c r="L7" s="17">
        <f>'data=td'!D12-'data=td'!D3</f>
        <v>3.9737053070386663E-2</v>
      </c>
      <c r="M7" s="13">
        <f>'data=td'!H12-'data=td'!H3</f>
        <v>5.3333333333332983E-2</v>
      </c>
      <c r="N7" s="13">
        <f>'data=td'!I12-'data=td'!I3</f>
        <v>3.3333333333333992E-2</v>
      </c>
      <c r="O7" s="13">
        <f>'data=td'!J12-'data=td'!J3</f>
        <v>5.4249249249249121E-2</v>
      </c>
      <c r="Q7" s="14">
        <v>0</v>
      </c>
      <c r="R7" s="17">
        <f>'data=td'!B21-'data=td'!B3</f>
        <v>9.6666666666666984E-2</v>
      </c>
      <c r="S7" s="17">
        <f>'data=td'!C21-'data=td'!C3</f>
        <v>0.146666666666666</v>
      </c>
      <c r="T7" s="17">
        <f>'data=td'!D21-'data=td'!D3</f>
        <v>0.11847866768986376</v>
      </c>
      <c r="U7" s="13">
        <f>'data=td'!H21-'data=td'!H3</f>
        <v>9.3333333333333018E-2</v>
      </c>
      <c r="V7" s="13">
        <f>'data=td'!I21-'data=td'!I3</f>
        <v>0.13333333333333397</v>
      </c>
      <c r="W7" s="13">
        <f>'data=td'!J21-'data=td'!J3</f>
        <v>0.11255050505050496</v>
      </c>
    </row>
    <row r="8" spans="1:23" x14ac:dyDescent="0.2">
      <c r="A8" s="12">
        <v>2</v>
      </c>
      <c r="B8" s="17">
        <v>0.96</v>
      </c>
      <c r="C8" s="17">
        <v>0.89333333333333298</v>
      </c>
      <c r="D8" s="17">
        <v>0.92666666666666697</v>
      </c>
      <c r="E8" s="5">
        <v>0.96</v>
      </c>
      <c r="F8" s="5">
        <v>0.89</v>
      </c>
      <c r="G8" s="5">
        <v>0.93</v>
      </c>
      <c r="I8" s="12">
        <v>2</v>
      </c>
      <c r="J8" s="17">
        <f>'data=td'!B13-'data=td'!B4</f>
        <v>3.3333333333330772E-3</v>
      </c>
      <c r="K8" s="17">
        <f>'data=td'!C13-'data=td'!C4</f>
        <v>3.6666666666667069E-2</v>
      </c>
      <c r="L8" s="17">
        <f>'data=td'!D13-'data=td'!D4</f>
        <v>2.090561353733944E-2</v>
      </c>
      <c r="M8" s="5">
        <f>'data=td'!H13-'data=td'!H4</f>
        <v>6.6666666666670427E-3</v>
      </c>
      <c r="N8" s="5">
        <f>'data=td'!I13-'data=td'!I4</f>
        <v>2.6666666666666949E-2</v>
      </c>
      <c r="O8" s="5">
        <f>'data=td'!J13-'data=td'!J4</f>
        <v>1.7327274176832219E-2</v>
      </c>
      <c r="Q8" s="12">
        <v>2</v>
      </c>
      <c r="R8" s="17">
        <f>'data=td'!B22-'data=td'!B4</f>
        <v>1.0000000000000009E-2</v>
      </c>
      <c r="S8" s="17">
        <f>'data=td'!C22-'data=td'!C4</f>
        <v>2.3333333333333983E-2</v>
      </c>
      <c r="T8" s="17">
        <f>'data=td'!D22-'data=td'!D4</f>
        <v>1.7111879401073282E-2</v>
      </c>
      <c r="U8" s="5">
        <f>'data=td'!H22-'data=td'!H4</f>
        <v>1.0000000000000009E-2</v>
      </c>
      <c r="V8" s="5">
        <f>'data=td'!I22-'data=td'!I4</f>
        <v>2.3333333333332984E-2</v>
      </c>
      <c r="W8" s="5">
        <f>'data=td'!J22-'data=td'!J4</f>
        <v>1.7138483616359723E-2</v>
      </c>
    </row>
    <row r="9" spans="1:23" x14ac:dyDescent="0.2">
      <c r="A9" s="12" t="s">
        <v>9</v>
      </c>
      <c r="B9" s="18">
        <v>0.58333333333333304</v>
      </c>
      <c r="C9" s="18">
        <v>0.66</v>
      </c>
      <c r="D9" s="18">
        <v>0.6</v>
      </c>
      <c r="E9" s="3">
        <v>0.58333333333333304</v>
      </c>
      <c r="F9" s="3">
        <v>0.67</v>
      </c>
      <c r="G9" s="3">
        <v>0.60666666666666702</v>
      </c>
      <c r="I9" s="12" t="s">
        <v>9</v>
      </c>
      <c r="J9" s="17">
        <f>'data=td'!B14-'data=td'!B5</f>
        <v>2.3333333333333983E-2</v>
      </c>
      <c r="K9" s="17">
        <f>'data=td'!C14-'data=td'!C5</f>
        <v>3.3333333333329662E-3</v>
      </c>
      <c r="L9" s="17">
        <f>'data=td'!D14-'data=td'!D5</f>
        <v>1.4432833965459579E-2</v>
      </c>
      <c r="M9" s="5">
        <f>'data=td'!H14-'data=td'!H5</f>
        <v>2.9999999999999916E-2</v>
      </c>
      <c r="N9" s="5">
        <f>'data=td'!I14-'data=td'!I5</f>
        <v>2.6666666666666949E-2</v>
      </c>
      <c r="O9" s="5">
        <f>'data=td'!J14-'data=td'!J5</f>
        <v>2.867923591936905E-2</v>
      </c>
      <c r="Q9" s="12" t="s">
        <v>9</v>
      </c>
      <c r="R9" s="17">
        <f>'data=td'!B23-'data=td'!B5</f>
        <v>4.9999999999999933E-2</v>
      </c>
      <c r="S9" s="17">
        <f>'data=td'!C23-'data=td'!C5</f>
        <v>8.6666666666667003E-2</v>
      </c>
      <c r="T9" s="17">
        <f>'data=td'!D23-'data=td'!D5</f>
        <v>6.6043266719336358E-2</v>
      </c>
      <c r="U9" s="5">
        <f>'data=td'!H23-'data=td'!H5</f>
        <v>4.9999999999999933E-2</v>
      </c>
      <c r="V9" s="5">
        <f>'data=td'!I23-'data=td'!I5</f>
        <v>7.6666666666666994E-2</v>
      </c>
      <c r="W9" s="5">
        <f>'data=td'!J23-'data=td'!J5</f>
        <v>6.1676003015041059E-2</v>
      </c>
    </row>
    <row r="11" spans="1:23" s="5" customFormat="1" x14ac:dyDescent="0.2">
      <c r="A11" s="12" t="s">
        <v>59</v>
      </c>
      <c r="B11" s="17" t="s">
        <v>45</v>
      </c>
      <c r="C11" s="17" t="s">
        <v>46</v>
      </c>
      <c r="D11" s="17" t="s">
        <v>58</v>
      </c>
      <c r="E11" s="5" t="s">
        <v>45</v>
      </c>
      <c r="F11" s="5" t="s">
        <v>46</v>
      </c>
      <c r="G11" s="5" t="s">
        <v>58</v>
      </c>
      <c r="I11" s="12" t="s">
        <v>59</v>
      </c>
      <c r="J11" s="17" t="s">
        <v>45</v>
      </c>
      <c r="K11" s="17" t="s">
        <v>46</v>
      </c>
      <c r="L11" s="17" t="s">
        <v>58</v>
      </c>
      <c r="M11" s="5" t="s">
        <v>45</v>
      </c>
      <c r="N11" s="5" t="s">
        <v>46</v>
      </c>
      <c r="O11" s="5" t="s">
        <v>58</v>
      </c>
      <c r="Q11" s="12" t="s">
        <v>59</v>
      </c>
      <c r="R11" s="17" t="s">
        <v>45</v>
      </c>
      <c r="S11" s="17" t="s">
        <v>46</v>
      </c>
      <c r="T11" s="17" t="s">
        <v>58</v>
      </c>
      <c r="U11" s="5" t="s">
        <v>45</v>
      </c>
      <c r="V11" s="5" t="s">
        <v>46</v>
      </c>
      <c r="W11" s="5" t="s">
        <v>58</v>
      </c>
    </row>
    <row r="12" spans="1:23" s="13" customFormat="1" x14ac:dyDescent="0.2">
      <c r="A12" s="14">
        <v>0</v>
      </c>
      <c r="B12" s="17">
        <v>0.6</v>
      </c>
      <c r="C12" s="17">
        <v>0.66</v>
      </c>
      <c r="D12" s="17">
        <v>0.63</v>
      </c>
      <c r="E12" s="13">
        <v>0.66</v>
      </c>
      <c r="F12" s="13">
        <v>0.73</v>
      </c>
      <c r="G12" s="13">
        <v>0.69</v>
      </c>
      <c r="I12" s="14">
        <v>0</v>
      </c>
      <c r="J12" s="17">
        <f>'data=c'!B9-'data=c'!B3</f>
        <v>3.0000000000000027E-2</v>
      </c>
      <c r="K12" s="17">
        <f>'data=c'!C9-'data=c'!C3</f>
        <v>0.17999999999999994</v>
      </c>
      <c r="L12" s="17">
        <f>'data=c'!D9-'data=c'!D3</f>
        <v>8.9999999999999969E-2</v>
      </c>
      <c r="M12" s="13">
        <f>'data=c'!H9-'data=c'!H3</f>
        <v>0</v>
      </c>
      <c r="N12" s="13">
        <f>'data=c'!I9-'data=c'!I3</f>
        <v>9.9999999999999978E-2</v>
      </c>
      <c r="O12" s="13">
        <f>'data=c'!J9-'data=c'!J3</f>
        <v>5.0000000000000044E-2</v>
      </c>
      <c r="Q12" s="14">
        <v>0</v>
      </c>
      <c r="R12" s="17">
        <f>'data=c'!B15-'data=c'!B3</f>
        <v>3.0000000000000027E-2</v>
      </c>
      <c r="S12" s="17">
        <f>'data=c'!C15-'data=c'!C3</f>
        <v>0.26</v>
      </c>
      <c r="T12" s="17">
        <f>'data=c'!D15-'data=c'!D3</f>
        <v>0.12</v>
      </c>
      <c r="U12" s="13">
        <f>'data=c'!H15-'data=c'!H3</f>
        <v>-3.0000000000000027E-2</v>
      </c>
      <c r="V12" s="13">
        <f>'data=c'!I15-'data=c'!I3</f>
        <v>0.17000000000000004</v>
      </c>
      <c r="W12" s="13">
        <f>'data=c'!J15-'data=c'!J3</f>
        <v>5.0000000000000044E-2</v>
      </c>
    </row>
    <row r="13" spans="1:23" s="5" customFormat="1" x14ac:dyDescent="0.2">
      <c r="A13" s="12">
        <v>2</v>
      </c>
      <c r="B13" s="17">
        <v>0.92</v>
      </c>
      <c r="C13" s="17">
        <v>0.9</v>
      </c>
      <c r="D13" s="17">
        <v>0.91</v>
      </c>
      <c r="E13" s="5">
        <v>0.94</v>
      </c>
      <c r="F13" s="5">
        <v>0.92</v>
      </c>
      <c r="G13" s="5">
        <v>0.93</v>
      </c>
      <c r="I13" s="12">
        <v>2</v>
      </c>
      <c r="J13" s="17">
        <f>'data=c'!B10-'data=c'!B4</f>
        <v>3.9999999999999925E-2</v>
      </c>
      <c r="K13" s="17">
        <f>'data=c'!C10-'data=c'!C4</f>
        <v>-1.0000000000000009E-2</v>
      </c>
      <c r="L13" s="17">
        <f>'data=c'!D10-'data=c'!D4</f>
        <v>2.0000000000000018E-2</v>
      </c>
      <c r="M13" s="5">
        <f>'data=c'!H10-'data=c'!H4</f>
        <v>2.0000000000000018E-2</v>
      </c>
      <c r="N13" s="5">
        <f>'data=c'!I10-'data=c'!I4</f>
        <v>-1.0000000000000009E-2</v>
      </c>
      <c r="O13" s="5">
        <f>'data=c'!J10-'data=c'!J4</f>
        <v>0</v>
      </c>
      <c r="Q13" s="12">
        <v>2</v>
      </c>
      <c r="R13" s="17">
        <f>'data=c'!B16-'data=c'!B4</f>
        <v>5.9999999999999942E-2</v>
      </c>
      <c r="S13" s="17">
        <f>'data=c'!C16-'data=c'!C4</f>
        <v>-2.0000000000000018E-2</v>
      </c>
      <c r="T13" s="17">
        <f>'data=c'!D16-'data=c'!D4</f>
        <v>2.0000000000000018E-2</v>
      </c>
      <c r="U13" s="5">
        <f>'data=c'!H16-'data=c'!H4</f>
        <v>4.0000000000000036E-2</v>
      </c>
      <c r="V13" s="5">
        <f>'data=c'!I16-'data=c'!I4</f>
        <v>-3.0000000000000027E-2</v>
      </c>
      <c r="W13" s="5">
        <f>'data=c'!J16-'data=c'!J4</f>
        <v>0</v>
      </c>
    </row>
    <row r="14" spans="1:23" s="5" customFormat="1" x14ac:dyDescent="0.2">
      <c r="A14" s="12" t="s">
        <v>9</v>
      </c>
      <c r="B14" s="18">
        <v>0.76</v>
      </c>
      <c r="C14" s="18">
        <v>0.78</v>
      </c>
      <c r="D14" s="18">
        <v>0.77</v>
      </c>
      <c r="E14" s="3">
        <v>0.8</v>
      </c>
      <c r="F14" s="3">
        <v>0.82</v>
      </c>
      <c r="G14" s="3">
        <v>0.81</v>
      </c>
      <c r="I14" s="12" t="s">
        <v>9</v>
      </c>
      <c r="J14" s="17">
        <f>'data=c'!B11-'data=c'!B5</f>
        <v>3.0000000000000027E-2</v>
      </c>
      <c r="K14" s="17">
        <f>'data=c'!C11-'data=c'!C5</f>
        <v>8.9999999999999969E-2</v>
      </c>
      <c r="L14" s="17">
        <f>'data=c'!D11-'data=c'!D5</f>
        <v>4.9999999999999933E-2</v>
      </c>
      <c r="M14" s="5">
        <f>'data=c'!H11-'data=c'!H5</f>
        <v>1.0000000000000009E-2</v>
      </c>
      <c r="N14" s="5">
        <f>'data=c'!I11-'data=c'!I5</f>
        <v>5.0000000000000044E-2</v>
      </c>
      <c r="O14" s="5">
        <f>'data=c'!J11-'data=c'!J5</f>
        <v>1.9999999999999907E-2</v>
      </c>
      <c r="Q14" s="12" t="s">
        <v>9</v>
      </c>
      <c r="R14" s="17">
        <f>'data=c'!B17-'data=c'!B5</f>
        <v>4.0000000000000036E-2</v>
      </c>
      <c r="S14" s="17">
        <f>'data=c'!C17-'data=c'!C5</f>
        <v>0.12</v>
      </c>
      <c r="T14" s="17">
        <f>'data=c'!D17-'data=c'!D5</f>
        <v>6.9999999999999951E-2</v>
      </c>
      <c r="U14" s="5">
        <f>'data=c'!H17-'data=c'!H5</f>
        <v>0</v>
      </c>
      <c r="V14" s="5">
        <f>'data=c'!I17-'data=c'!I5</f>
        <v>7.0000000000000062E-2</v>
      </c>
      <c r="W14" s="5">
        <f>'data=c'!J17-'data=c'!J5</f>
        <v>2.9999999999999916E-2</v>
      </c>
    </row>
    <row r="16" spans="1:23" s="5" customFormat="1" x14ac:dyDescent="0.2">
      <c r="A16" s="12" t="s">
        <v>71</v>
      </c>
      <c r="B16" s="17" t="s">
        <v>45</v>
      </c>
      <c r="C16" s="17" t="s">
        <v>46</v>
      </c>
      <c r="D16" s="17" t="s">
        <v>58</v>
      </c>
      <c r="E16" s="5" t="s">
        <v>45</v>
      </c>
      <c r="F16" s="5" t="s">
        <v>46</v>
      </c>
      <c r="G16" s="5" t="s">
        <v>58</v>
      </c>
      <c r="I16" s="12" t="s">
        <v>71</v>
      </c>
      <c r="J16" s="17" t="s">
        <v>45</v>
      </c>
      <c r="K16" s="17" t="s">
        <v>46</v>
      </c>
      <c r="L16" s="17" t="s">
        <v>58</v>
      </c>
      <c r="M16" s="5" t="s">
        <v>45</v>
      </c>
      <c r="N16" s="5" t="s">
        <v>46</v>
      </c>
      <c r="O16" s="5" t="s">
        <v>58</v>
      </c>
      <c r="Q16" s="12" t="s">
        <v>71</v>
      </c>
      <c r="R16" s="17" t="s">
        <v>45</v>
      </c>
      <c r="S16" s="17" t="s">
        <v>46</v>
      </c>
      <c r="T16" s="17" t="s">
        <v>58</v>
      </c>
      <c r="U16" s="5" t="s">
        <v>45</v>
      </c>
      <c r="V16" s="5" t="s">
        <v>46</v>
      </c>
      <c r="W16" s="5" t="s">
        <v>58</v>
      </c>
    </row>
    <row r="17" spans="1:23" s="13" customFormat="1" x14ac:dyDescent="0.2">
      <c r="A17" s="14">
        <v>0</v>
      </c>
      <c r="B17" s="17">
        <v>0.17</v>
      </c>
      <c r="C17" s="17">
        <v>0.32</v>
      </c>
      <c r="D17" s="17">
        <v>0.22</v>
      </c>
      <c r="E17" s="13">
        <v>0.17</v>
      </c>
      <c r="F17" s="13">
        <v>0.28999999999999998</v>
      </c>
      <c r="G17" s="13">
        <v>0.22</v>
      </c>
      <c r="I17" s="14">
        <v>0</v>
      </c>
      <c r="J17" s="17">
        <f>'data=tdsmall'!B10-'data=tdsmall'!B3</f>
        <v>7.9999999999999988E-2</v>
      </c>
      <c r="K17" s="17">
        <f>'data=tdsmall'!C10-'data=tdsmall'!C3</f>
        <v>9.9999999999999978E-2</v>
      </c>
      <c r="L17" s="17">
        <f>'data=tdsmall'!D10-'data=tdsmall'!D3</f>
        <v>0.1</v>
      </c>
      <c r="M17" s="13">
        <f>'data=tdsmall'!H10-'data=tdsmall'!H3</f>
        <v>7.9999999999999988E-2</v>
      </c>
      <c r="N17" s="13">
        <f>'data=tdsmall'!I10-'data=tdsmall'!I3</f>
        <v>0.13</v>
      </c>
      <c r="O17" s="13">
        <f>'data=tdsmall'!J10-'data=tdsmall'!J3</f>
        <v>0.09</v>
      </c>
      <c r="Q17" s="14">
        <v>0</v>
      </c>
      <c r="R17" s="17">
        <f>'data=tdsmall'!B10-'data=tdsmall'!B3</f>
        <v>7.9999999999999988E-2</v>
      </c>
      <c r="S17" s="17">
        <f>'data=tdsmall'!C10-'data=tdsmall'!C3</f>
        <v>9.9999999999999978E-2</v>
      </c>
      <c r="T17" s="17">
        <f>'data=tdsmall'!D10-'data=tdsmall'!D3</f>
        <v>0.1</v>
      </c>
      <c r="U17" s="13">
        <f>'data=tdsmall'!H17-'data=tdsmall'!H3</f>
        <v>7.9999999999999988E-2</v>
      </c>
      <c r="V17" s="13">
        <f>'data=tdsmall'!I17-'data=tdsmall'!I3</f>
        <v>0.18</v>
      </c>
      <c r="W17" s="13">
        <f>'data=tdsmall'!J17-'data=tdsmall'!J3</f>
        <v>0.11000000000000001</v>
      </c>
    </row>
    <row r="18" spans="1:23" s="5" customFormat="1" x14ac:dyDescent="0.2">
      <c r="A18" s="12">
        <v>2</v>
      </c>
      <c r="B18" s="17">
        <v>0.96</v>
      </c>
      <c r="C18" s="17">
        <v>0.91</v>
      </c>
      <c r="D18" s="17">
        <v>0.93</v>
      </c>
      <c r="E18" s="5">
        <v>0.96</v>
      </c>
      <c r="F18" s="5">
        <v>0.92</v>
      </c>
      <c r="G18" s="5">
        <v>0.94</v>
      </c>
      <c r="I18" s="12">
        <v>2</v>
      </c>
      <c r="J18" s="17">
        <f>'data=tdsmall'!B11-'data=tdsmall'!B4</f>
        <v>0</v>
      </c>
      <c r="K18" s="17">
        <f>'data=tdsmall'!C11-'data=tdsmall'!C4</f>
        <v>2.0000000000000018E-2</v>
      </c>
      <c r="L18" s="17">
        <f>'data=tdsmall'!D11-'data=tdsmall'!D4</f>
        <v>9.9999999999998979E-3</v>
      </c>
      <c r="M18" s="5">
        <f>'data=tdsmall'!H11-'data=tdsmall'!H4</f>
        <v>0</v>
      </c>
      <c r="N18" s="5">
        <f>'data=tdsmall'!I11-'data=tdsmall'!I4</f>
        <v>0</v>
      </c>
      <c r="O18" s="5">
        <f>'data=tdsmall'!J11-'data=tdsmall'!J4</f>
        <v>0</v>
      </c>
      <c r="Q18" s="12">
        <v>2</v>
      </c>
      <c r="R18" s="17">
        <f>'data=tdsmall'!B11-'data=tdsmall'!B4</f>
        <v>0</v>
      </c>
      <c r="S18" s="17">
        <f>'data=tdsmall'!C11-'data=tdsmall'!C4</f>
        <v>2.0000000000000018E-2</v>
      </c>
      <c r="T18" s="17">
        <f>'data=tdsmall'!D11-'data=tdsmall'!D4</f>
        <v>9.9999999999998979E-3</v>
      </c>
      <c r="U18" s="5">
        <f>'data=tdsmall'!H18-'data=tdsmall'!H4</f>
        <v>1.0000000000000009E-2</v>
      </c>
      <c r="V18" s="5">
        <f>'data=tdsmall'!I18-'data=tdsmall'!I4</f>
        <v>0</v>
      </c>
      <c r="W18" s="5">
        <f>'data=tdsmall'!J18-'data=tdsmall'!J4</f>
        <v>0</v>
      </c>
    </row>
    <row r="19" spans="1:23" s="5" customFormat="1" x14ac:dyDescent="0.2">
      <c r="A19" s="12" t="s">
        <v>9</v>
      </c>
      <c r="B19" s="18">
        <v>0.56000000000000005</v>
      </c>
      <c r="C19" s="18">
        <v>0.61</v>
      </c>
      <c r="D19" s="18">
        <v>0.57999999999999996</v>
      </c>
      <c r="E19" s="3">
        <v>0.56000000000000005</v>
      </c>
      <c r="F19" s="3">
        <v>0.6</v>
      </c>
      <c r="G19" s="3">
        <v>0.57999999999999996</v>
      </c>
      <c r="I19" s="12" t="s">
        <v>9</v>
      </c>
      <c r="J19" s="17">
        <f>'data=tdsmall'!B12-'data=tdsmall'!B5</f>
        <v>4.9999999999999933E-2</v>
      </c>
      <c r="K19" s="17">
        <f>'data=tdsmall'!C12-'data=tdsmall'!C5</f>
        <v>6.0000000000000053E-2</v>
      </c>
      <c r="L19" s="17">
        <f>'data=tdsmall'!D12-'data=tdsmall'!D5</f>
        <v>5.0000000000000044E-2</v>
      </c>
      <c r="M19" s="5">
        <f>'data=tdsmall'!H12-'data=tdsmall'!H5</f>
        <v>4.9999999999999933E-2</v>
      </c>
      <c r="N19" s="5">
        <f>'data=tdsmall'!I12-'data=tdsmall'!I5</f>
        <v>7.0000000000000062E-2</v>
      </c>
      <c r="O19" s="5">
        <f>'data=tdsmall'!J12-'data=tdsmall'!J5</f>
        <v>5.0000000000000044E-2</v>
      </c>
      <c r="Q19" s="12" t="s">
        <v>9</v>
      </c>
      <c r="R19" s="17">
        <f>'data=tdsmall'!B12-'data=tdsmall'!B5</f>
        <v>4.9999999999999933E-2</v>
      </c>
      <c r="S19" s="17">
        <f>'data=tdsmall'!C12-'data=tdsmall'!C5</f>
        <v>6.0000000000000053E-2</v>
      </c>
      <c r="T19" s="17">
        <f>'data=tdsmall'!D12-'data=tdsmall'!D5</f>
        <v>5.0000000000000044E-2</v>
      </c>
      <c r="U19" s="5">
        <f>'data=tdsmall'!H19-'data=tdsmall'!H5</f>
        <v>4.9999999999999933E-2</v>
      </c>
      <c r="V19" s="5">
        <f>'data=tdsmall'!I19-'data=tdsmall'!I5</f>
        <v>8.9999999999999969E-2</v>
      </c>
      <c r="W19" s="5">
        <f>'data=tdsmall'!J19-'data=tdsmall'!J5</f>
        <v>6.0000000000000053E-2</v>
      </c>
    </row>
    <row r="21" spans="1:23" s="5" customFormat="1" x14ac:dyDescent="0.2">
      <c r="A21" s="12" t="s">
        <v>61</v>
      </c>
      <c r="B21" s="17" t="s">
        <v>45</v>
      </c>
      <c r="C21" s="17" t="s">
        <v>46</v>
      </c>
      <c r="D21" s="17" t="s">
        <v>58</v>
      </c>
      <c r="E21" s="5" t="s">
        <v>45</v>
      </c>
      <c r="F21" s="5" t="s">
        <v>46</v>
      </c>
      <c r="G21" s="5" t="s">
        <v>58</v>
      </c>
      <c r="I21" s="12" t="s">
        <v>61</v>
      </c>
      <c r="J21" s="17" t="s">
        <v>45</v>
      </c>
      <c r="K21" s="17" t="s">
        <v>46</v>
      </c>
      <c r="L21" s="17" t="s">
        <v>58</v>
      </c>
      <c r="M21" s="5" t="s">
        <v>45</v>
      </c>
      <c r="N21" s="5" t="s">
        <v>46</v>
      </c>
      <c r="O21" s="5" t="s">
        <v>58</v>
      </c>
      <c r="Q21" s="12" t="s">
        <v>61</v>
      </c>
      <c r="R21" s="17" t="s">
        <v>45</v>
      </c>
      <c r="S21" s="17" t="s">
        <v>46</v>
      </c>
      <c r="T21" s="17" t="s">
        <v>58</v>
      </c>
      <c r="U21" s="5" t="s">
        <v>45</v>
      </c>
      <c r="V21" s="5" t="s">
        <v>46</v>
      </c>
      <c r="W21" s="5" t="s">
        <v>58</v>
      </c>
    </row>
    <row r="22" spans="1:23" s="13" customFormat="1" x14ac:dyDescent="0.2">
      <c r="A22" s="14">
        <v>0</v>
      </c>
      <c r="B22" s="17">
        <v>0.22666666666666699</v>
      </c>
      <c r="C22" s="17">
        <v>0.44333333333333302</v>
      </c>
      <c r="D22" s="17">
        <v>0.3</v>
      </c>
      <c r="E22" s="13">
        <v>0.22666666666666699</v>
      </c>
      <c r="F22" s="13">
        <v>0.456666666666667</v>
      </c>
      <c r="G22" s="13">
        <v>0.3</v>
      </c>
      <c r="I22" s="14">
        <v>0</v>
      </c>
      <c r="J22" s="17">
        <f>'data=tdc-a'!B25-'data=tdc-a'!B3</f>
        <v>0.10333333333333303</v>
      </c>
      <c r="K22" s="17">
        <f>'data=tdc-a'!C25-'data=tdc-a'!C3</f>
        <v>0.15000000000000002</v>
      </c>
      <c r="L22" s="17">
        <f>'data=tdc-a'!D25-'data=tdc-a'!D3</f>
        <v>0.12414869096155778</v>
      </c>
      <c r="M22" s="13">
        <f>'data=tdc-a'!H25-'data=tdc-a'!H3</f>
        <v>0.11000000000000001</v>
      </c>
      <c r="N22" s="13">
        <f>'data=tdc-a'!I25-'data=tdc-a'!I3</f>
        <v>0.14000000000000001</v>
      </c>
      <c r="O22" s="13">
        <f>'data=tdc-a'!J25-'data=tdc-a'!J3</f>
        <v>0.12749303135888501</v>
      </c>
      <c r="Q22" s="14">
        <v>0</v>
      </c>
      <c r="R22" s="17">
        <f>'data=tdc-a'!B46-'data=tdc-a'!B3</f>
        <v>9.6666666666665985E-2</v>
      </c>
      <c r="S22" s="17">
        <f>'data=tdc-a'!C46-'data=tdc-a'!C3</f>
        <v>0.17666666666666697</v>
      </c>
      <c r="T22" s="17">
        <f>'data=tdc-a'!D46-'data=tdc-a'!D3</f>
        <v>0.12505083534037653</v>
      </c>
      <c r="U22" s="13">
        <f>'data=tdc-a'!H46-'data=tdc-a'!H3</f>
        <v>0.1</v>
      </c>
      <c r="V22" s="13">
        <f>'data=tdc-a'!I46-'data=tdc-a'!I3</f>
        <v>0.15666666666666595</v>
      </c>
      <c r="W22" s="13">
        <f>'data=tdc-a'!J46-'data=tdc-a'!J3</f>
        <v>0.12332906648215397</v>
      </c>
    </row>
    <row r="23" spans="1:23" s="5" customFormat="1" x14ac:dyDescent="0.2">
      <c r="A23" s="12">
        <v>2</v>
      </c>
      <c r="B23" s="17">
        <v>0.96</v>
      </c>
      <c r="C23" s="17">
        <v>0.89</v>
      </c>
      <c r="D23" s="17">
        <v>0.92333333333333301</v>
      </c>
      <c r="E23" s="5">
        <v>0.96</v>
      </c>
      <c r="F23" s="5">
        <v>0.88666666666666705</v>
      </c>
      <c r="G23" s="5">
        <v>0.92</v>
      </c>
      <c r="I23" s="12">
        <v>2</v>
      </c>
      <c r="J23" s="17">
        <f>'data=tdc-a'!B26-'data=tdc-a'!B4</f>
        <v>1.0000000000000009E-2</v>
      </c>
      <c r="K23" s="17">
        <f>'data=tdc-a'!C26-'data=tdc-a'!C4</f>
        <v>2.6666666666666949E-2</v>
      </c>
      <c r="L23" s="17">
        <f>'data=tdc-a'!D26-'data=tdc-a'!D4</f>
        <v>1.8903829624677959E-2</v>
      </c>
      <c r="M23" s="5">
        <f>'data=tdc-a'!H26-'data=tdc-a'!H4</f>
        <v>1.0000000000000009E-2</v>
      </c>
      <c r="N23" s="5">
        <f>'data=tdc-a'!I26-'data=tdc-a'!I4</f>
        <v>2.666666666666595E-2</v>
      </c>
      <c r="O23" s="5">
        <f>'data=tdc-a'!J26-'data=tdc-a'!J4</f>
        <v>1.8936902974345693E-2</v>
      </c>
      <c r="Q23" s="12">
        <v>2</v>
      </c>
      <c r="R23" s="17">
        <f>'data=tdc-a'!B47-'data=tdc-a'!B4</f>
        <v>1.3333333333333086E-2</v>
      </c>
      <c r="S23" s="17">
        <f>'data=tdc-a'!C47-'data=tdc-a'!C4</f>
        <v>1.6666666666666941E-2</v>
      </c>
      <c r="T23" s="17">
        <f>'data=tdc-a'!D47-'data=tdc-a'!D4</f>
        <v>1.5142291227397742E-2</v>
      </c>
      <c r="U23" s="5">
        <f>'data=tdc-a'!H47-'data=tdc-a'!H4</f>
        <v>1.0000000000000009E-2</v>
      </c>
      <c r="V23" s="5">
        <f>'data=tdc-a'!I47-'data=tdc-a'!I4</f>
        <v>2.3333333333332984E-2</v>
      </c>
      <c r="W23" s="5">
        <f>'data=tdc-a'!J47-'data=tdc-a'!J4</f>
        <v>1.7165296873799862E-2</v>
      </c>
    </row>
    <row r="24" spans="1:23" s="5" customFormat="1" x14ac:dyDescent="0.2">
      <c r="A24" s="12" t="s">
        <v>9</v>
      </c>
      <c r="B24" s="18">
        <v>0.59333333333333305</v>
      </c>
      <c r="C24" s="18">
        <v>0.67</v>
      </c>
      <c r="D24" s="18">
        <v>0.61333333333333295</v>
      </c>
      <c r="E24" s="3">
        <v>0.59333333333333305</v>
      </c>
      <c r="F24" s="3">
        <v>0.67333333333333301</v>
      </c>
      <c r="G24" s="3">
        <v>0.61333333333333295</v>
      </c>
      <c r="I24" s="12" t="s">
        <v>9</v>
      </c>
      <c r="J24" s="17">
        <f>'data=tdc-a'!B27-'data=tdc-a'!B5</f>
        <v>5.6666666666666976E-2</v>
      </c>
      <c r="K24" s="17">
        <f>'data=tdc-a'!C27-'data=tdc-a'!C5</f>
        <v>8.3333333333332926E-2</v>
      </c>
      <c r="L24" s="17">
        <f>'data=tdc-a'!D27-'data=tdc-a'!D5</f>
        <v>6.8521863385957671E-2</v>
      </c>
      <c r="M24" s="5">
        <f>'data=tdc-a'!H27-'data=tdc-a'!H5</f>
        <v>5.9999999999999942E-2</v>
      </c>
      <c r="N24" s="5">
        <f>'data=tdc-a'!I27-'data=tdc-a'!I5</f>
        <v>8.3333333333334036E-2</v>
      </c>
      <c r="O24" s="5">
        <f>'data=tdc-a'!J27-'data=tdc-a'!J5</f>
        <v>7.040653643565209E-2</v>
      </c>
      <c r="Q24" s="12" t="s">
        <v>9</v>
      </c>
      <c r="R24" s="17">
        <f>'data=tdc-a'!B48-'data=tdc-a'!B5</f>
        <v>5.3333333333333899E-2</v>
      </c>
      <c r="S24" s="17">
        <f>'data=tdc-a'!C48-'data=tdc-a'!C5</f>
        <v>8.9999999999999969E-2</v>
      </c>
      <c r="T24" s="17">
        <f>'data=tdc-a'!D48-'data=tdc-a'!D5</f>
        <v>6.9427403118708875E-2</v>
      </c>
      <c r="U24" s="5">
        <f>'data=tdc-a'!H48-'data=tdc-a'!H5</f>
        <v>5.6666666666666976E-2</v>
      </c>
      <c r="V24" s="5">
        <f>'data=tdc-a'!I48-'data=tdc-a'!I5</f>
        <v>8.9999999999999969E-2</v>
      </c>
      <c r="W24" s="5">
        <f>'data=tdc-a'!J48-'data=tdc-a'!J5</f>
        <v>7.1315623965574559E-2</v>
      </c>
    </row>
    <row r="25" spans="1:23" s="13" customFormat="1" x14ac:dyDescent="0.2">
      <c r="A25" s="14" t="s">
        <v>76</v>
      </c>
      <c r="B25" s="17">
        <v>0.4</v>
      </c>
      <c r="C25" s="17">
        <v>0.57999999999999996</v>
      </c>
      <c r="D25" s="17">
        <v>0.47</v>
      </c>
      <c r="E25" s="13">
        <v>0.396666666666667</v>
      </c>
      <c r="F25" s="13">
        <v>0.61</v>
      </c>
      <c r="G25" s="13">
        <v>0.47666666666666702</v>
      </c>
      <c r="I25" s="14" t="s">
        <v>76</v>
      </c>
      <c r="J25" s="17">
        <f>'data=tdc-a'!B32-'data=tdc-a'!B10</f>
        <v>3.3333333333332993E-2</v>
      </c>
      <c r="K25" s="17">
        <f>'data=tdc-a'!C32-'data=tdc-a'!C10</f>
        <v>0.29000000000000004</v>
      </c>
      <c r="L25" s="17">
        <f>'data=tdc-a'!D32-'data=tdc-a'!D10</f>
        <v>0.10504723628581841</v>
      </c>
      <c r="M25" s="13">
        <f>'data=tdc-a'!H32-'data=tdc-a'!H10</f>
        <v>3.3333333333330217E-3</v>
      </c>
      <c r="N25" s="13">
        <f>'data=tdc-a'!I32-'data=tdc-a'!I10</f>
        <v>0.29000000000000004</v>
      </c>
      <c r="O25" s="13">
        <f>'data=tdc-a'!J32-'data=tdc-a'!J10</f>
        <v>7.3117677024961636E-2</v>
      </c>
      <c r="Q25" s="14" t="s">
        <v>76</v>
      </c>
      <c r="R25" s="17">
        <f>'data=tdc-a'!B53-'data=tdc-a'!B10</f>
        <v>0.12</v>
      </c>
      <c r="S25" s="17">
        <f>'data=tdc-a'!C53-'data=tdc-a'!C10</f>
        <v>0.28000000000000003</v>
      </c>
      <c r="T25" s="17">
        <f>'data=tdc-a'!D53-'data=tdc-a'!D10</f>
        <v>0.17464655427388359</v>
      </c>
      <c r="U25" s="13">
        <f>'data=tdc-a'!H53-'data=tdc-a'!H10</f>
        <v>0.14999999999999997</v>
      </c>
      <c r="V25" s="13">
        <f>'data=tdc-a'!I53-'data=tdc-a'!I10</f>
        <v>0.27</v>
      </c>
      <c r="W25" s="13">
        <f>'data=tdc-a'!J53-'data=tdc-a'!J10</f>
        <v>0.19366404654329394</v>
      </c>
    </row>
    <row r="26" spans="1:23" s="5" customFormat="1" x14ac:dyDescent="0.2">
      <c r="A26" s="12" t="s">
        <v>77</v>
      </c>
      <c r="B26" s="17">
        <v>0.90666666666666695</v>
      </c>
      <c r="C26" s="17">
        <v>0.82</v>
      </c>
      <c r="D26" s="17">
        <v>0.86</v>
      </c>
      <c r="E26" s="5">
        <v>0.91</v>
      </c>
      <c r="F26" s="5">
        <v>0.81333333333333302</v>
      </c>
      <c r="G26" s="5">
        <v>0.86</v>
      </c>
      <c r="I26" s="12" t="s">
        <v>77</v>
      </c>
      <c r="J26" s="17">
        <f>'data=tdc-a'!B33-'data=tdc-a'!B11</f>
        <v>6.333333333333302E-2</v>
      </c>
      <c r="K26" s="17">
        <f>'data=tdc-a'!C33-'data=tdc-a'!C11</f>
        <v>-5.33333333333329E-2</v>
      </c>
      <c r="L26" s="17">
        <f>'data=tdc-a'!D33-'data=tdc-a'!D11</f>
        <v>-4.7283587398748717E-3</v>
      </c>
      <c r="M26" s="5">
        <f>'data=tdc-a'!H33-'data=tdc-a'!H11</f>
        <v>6.333333333333302E-2</v>
      </c>
      <c r="N26" s="5">
        <f>'data=tdc-a'!I33-'data=tdc-a'!I11</f>
        <v>-9.6666666666666012E-2</v>
      </c>
      <c r="O26" s="5">
        <f>'data=tdc-a'!J33-'data=tdc-a'!J11</f>
        <v>-3.3445979370692602E-2</v>
      </c>
      <c r="Q26" s="12" t="s">
        <v>77</v>
      </c>
      <c r="R26" s="17">
        <f>'data=tdc-a'!B54-'data=tdc-a'!B11</f>
        <v>6.333333333333302E-2</v>
      </c>
      <c r="S26" s="17">
        <f>'data=tdc-a'!C54-'data=tdc-a'!C11</f>
        <v>2.0000000000000018E-2</v>
      </c>
      <c r="T26" s="17">
        <f>'data=tdc-a'!D54-'data=tdc-a'!D11</f>
        <v>3.9173190554405934E-2</v>
      </c>
      <c r="U26" s="5">
        <f>'data=tdc-a'!H54-'data=tdc-a'!H11</f>
        <v>6.6666666666666985E-2</v>
      </c>
      <c r="V26" s="5">
        <f>'data=tdc-a'!I54-'data=tdc-a'!I11</f>
        <v>4.0000000000000036E-2</v>
      </c>
      <c r="W26" s="5">
        <f>'data=tdc-a'!J54-'data=tdc-a'!J11</f>
        <v>5.1888446140277544E-2</v>
      </c>
    </row>
    <row r="27" spans="1:23" s="5" customFormat="1" x14ac:dyDescent="0.2">
      <c r="A27" s="12" t="s">
        <v>72</v>
      </c>
      <c r="B27" s="18">
        <v>0.65333333333333299</v>
      </c>
      <c r="C27" s="18">
        <v>0.7</v>
      </c>
      <c r="D27" s="18">
        <v>0.66666666666666696</v>
      </c>
      <c r="E27" s="3">
        <v>0.65</v>
      </c>
      <c r="F27" s="3">
        <v>0.71</v>
      </c>
      <c r="G27" s="3">
        <v>0.67</v>
      </c>
      <c r="I27" s="12" t="s">
        <v>72</v>
      </c>
      <c r="J27" s="17">
        <f>'data=tdc-a'!B34-'data=tdc-a'!B12</f>
        <v>4.6666666666666967E-2</v>
      </c>
      <c r="K27" s="17">
        <f>'data=tdc-a'!C34-'data=tdc-a'!C12</f>
        <v>0.11666666666666703</v>
      </c>
      <c r="L27" s="17">
        <f>'data=tdc-a'!D34-'data=tdc-a'!D12</f>
        <v>7.7984084880637017E-2</v>
      </c>
      <c r="M27" s="5">
        <f>'data=tdc-a'!H34-'data=tdc-a'!H12</f>
        <v>3.9999999999999925E-2</v>
      </c>
      <c r="N27" s="5">
        <f>'data=tdc-a'!I34-'data=tdc-a'!I12</f>
        <v>0.10000000000000009</v>
      </c>
      <c r="O27" s="5">
        <f>'data=tdc-a'!J34-'data=tdc-a'!J12</f>
        <v>6.6523529411764648E-2</v>
      </c>
      <c r="Q27" s="12" t="s">
        <v>72</v>
      </c>
      <c r="R27" s="17">
        <f>'data=tdc-a'!B55-'data=tdc-a'!B12</f>
        <v>8.9999999999999969E-2</v>
      </c>
      <c r="S27" s="17">
        <f>'data=tdc-a'!C55-'data=tdc-a'!C12</f>
        <v>0.15000000000000002</v>
      </c>
      <c r="T27" s="17">
        <f>'data=tdc-a'!D55-'data=tdc-a'!D12</f>
        <v>0.11723416534410636</v>
      </c>
      <c r="U27" s="5">
        <f>'data=tdc-a'!H55-'data=tdc-a'!H12</f>
        <v>0.10999999999999999</v>
      </c>
      <c r="V27" s="5">
        <f>'data=tdc-a'!I55-'data=tdc-a'!I12</f>
        <v>0.15666666666666706</v>
      </c>
      <c r="W27" s="5">
        <f>'data=tdc-a'!J55-'data=tdc-a'!J12</f>
        <v>0.13115959498553542</v>
      </c>
    </row>
    <row r="28" spans="1:23" s="13" customFormat="1" x14ac:dyDescent="0.2">
      <c r="A28" s="14" t="s">
        <v>73</v>
      </c>
      <c r="B28" s="17">
        <v>0.19666666666666699</v>
      </c>
      <c r="C28" s="17">
        <v>0.41</v>
      </c>
      <c r="D28" s="17">
        <v>0.26333333333333298</v>
      </c>
      <c r="E28" s="13">
        <v>0.19</v>
      </c>
      <c r="F28" s="13">
        <v>0.413333333333333</v>
      </c>
      <c r="G28" s="13">
        <v>0.26</v>
      </c>
      <c r="I28" s="14" t="s">
        <v>73</v>
      </c>
      <c r="J28" s="17">
        <f>'data=tdc-a'!B39-'data=tdc-a'!B17</f>
        <v>0.10000000000000003</v>
      </c>
      <c r="K28" s="17">
        <f>'data=tdc-a'!C39-'data=tdc-a'!C17</f>
        <v>0.11000000000000004</v>
      </c>
      <c r="L28" s="17">
        <f>'data=tdc-a'!D39-'data=tdc-a'!D17</f>
        <v>0.1119717425431711</v>
      </c>
      <c r="M28" s="13">
        <f>'data=tdc-a'!H39-'data=tdc-a'!H17</f>
        <v>0.12333333333333302</v>
      </c>
      <c r="N28" s="13">
        <f>'data=tdc-a'!I39-'data=tdc-a'!I17</f>
        <v>9.6666666666667012E-2</v>
      </c>
      <c r="O28" s="13">
        <f>'data=tdc-a'!J39-'data=tdc-a'!J17</f>
        <v>0.12784664593911449</v>
      </c>
      <c r="Q28" s="14" t="s">
        <v>73</v>
      </c>
      <c r="R28" s="17">
        <f>'data=tdc-a'!B60-'data=tdc-a'!B39</f>
        <v>-2.0000000000000018E-2</v>
      </c>
      <c r="S28" s="17">
        <f>'data=tdc-a'!C60-'data=tdc-a'!C39</f>
        <v>2.6666666666666949E-2</v>
      </c>
      <c r="T28" s="17">
        <f>'data=tdc-a'!D60-'data=tdc-a'!D39</f>
        <v>-1.0400506761408912E-2</v>
      </c>
      <c r="U28" s="13">
        <f>'data=tdc-a'!H60-'data=tdc-a'!H39</f>
        <v>-3.3333333333332993E-2</v>
      </c>
      <c r="V28" s="13">
        <f>'data=tdc-a'!I60-'data=tdc-a'!I39</f>
        <v>2.6666666666666949E-2</v>
      </c>
      <c r="W28" s="13">
        <f>'data=tdc-a'!J60-'data=tdc-a'!J39</f>
        <v>-2.0178137651821471E-2</v>
      </c>
    </row>
    <row r="29" spans="1:23" x14ac:dyDescent="0.2">
      <c r="A29" s="12" t="s">
        <v>74</v>
      </c>
      <c r="B29" s="17">
        <v>0.96333333333333304</v>
      </c>
      <c r="C29" s="17">
        <v>0.89666666666666694</v>
      </c>
      <c r="D29" s="17">
        <v>0.92666666666666697</v>
      </c>
      <c r="E29" s="5">
        <v>0.96333333333333304</v>
      </c>
      <c r="F29" s="5">
        <v>0.89333333333333298</v>
      </c>
      <c r="G29" s="5">
        <v>0.92333333333333301</v>
      </c>
      <c r="I29" s="12" t="s">
        <v>74</v>
      </c>
      <c r="J29" s="17">
        <f>'data=tdc-a'!B40-'data=tdc-a'!B18</f>
        <v>6.6666666666669316E-3</v>
      </c>
      <c r="K29" s="17">
        <f>'data=tdc-a'!C40-'data=tdc-a'!C18</f>
        <v>3.0000000000000027E-2</v>
      </c>
      <c r="L29" s="17">
        <f>'data=tdc-a'!D40-'data=tdc-a'!D18</f>
        <v>1.9033055959752465E-2</v>
      </c>
      <c r="M29" s="5">
        <f>'data=tdc-a'!H40-'data=tdc-a'!H18</f>
        <v>6.6666666666669316E-3</v>
      </c>
      <c r="N29" s="5">
        <f>'data=tdc-a'!I40-'data=tdc-a'!I18</f>
        <v>4.0000000000000036E-2</v>
      </c>
      <c r="O29" s="5">
        <f>'data=tdc-a'!J40-'data=tdc-a'!J18</f>
        <v>2.4299720900789468E-2</v>
      </c>
      <c r="Q29" s="12" t="s">
        <v>74</v>
      </c>
      <c r="R29" s="17">
        <f>'data=tdc-a'!B61-'data=tdc-a'!B40</f>
        <v>3.3333333333330772E-3</v>
      </c>
      <c r="S29" s="17">
        <f>'data=tdc-a'!C61-'data=tdc-a'!C40</f>
        <v>-1.3333333333333974E-2</v>
      </c>
      <c r="T29" s="17">
        <f>'data=tdc-a'!D61-'data=tdc-a'!D40</f>
        <v>-5.459043100432881E-3</v>
      </c>
      <c r="U29" s="5">
        <f>'data=tdc-a'!H61-'data=tdc-a'!H40</f>
        <v>0</v>
      </c>
      <c r="V29" s="5">
        <f>'data=tdc-a'!I61-'data=tdc-a'!I40</f>
        <v>-2.0000000000000018E-2</v>
      </c>
      <c r="W29" s="5">
        <f>'data=tdc-a'!J61-'data=tdc-a'!J40</f>
        <v>-1.0499325821800021E-2</v>
      </c>
    </row>
    <row r="30" spans="1:23" x14ac:dyDescent="0.2">
      <c r="A30" s="12" t="s">
        <v>75</v>
      </c>
      <c r="B30" s="18">
        <v>0.57999999999999996</v>
      </c>
      <c r="C30" s="18">
        <v>0.65333333333333299</v>
      </c>
      <c r="D30" s="18">
        <v>0.6</v>
      </c>
      <c r="E30" s="3">
        <v>0.57666666666666699</v>
      </c>
      <c r="F30" s="3">
        <v>0.65333333333333299</v>
      </c>
      <c r="G30" s="3">
        <v>0.59333333333333305</v>
      </c>
      <c r="I30" s="12" t="s">
        <v>75</v>
      </c>
      <c r="J30" s="17">
        <f>'data=tdc-a'!B41-'data=tdc-a'!B19</f>
        <v>5.6666666666667087E-2</v>
      </c>
      <c r="K30" s="17">
        <f>'data=tdc-a'!C41-'data=tdc-a'!C19</f>
        <v>6.6666666666666985E-2</v>
      </c>
      <c r="L30" s="17">
        <f>'data=tdc-a'!D41-'data=tdc-a'!D19</f>
        <v>6.1287469287469754E-2</v>
      </c>
      <c r="M30" s="5">
        <f>'data=tdc-a'!H41-'data=tdc-a'!H19</f>
        <v>6.6666666666665986E-2</v>
      </c>
      <c r="N30" s="5">
        <f>'data=tdc-a'!I41-'data=tdc-a'!I19</f>
        <v>7.0000000000000062E-2</v>
      </c>
      <c r="O30" s="5">
        <f>'data=tdc-a'!J41-'data=tdc-a'!J19</f>
        <v>6.8381210478771104E-2</v>
      </c>
      <c r="Q30" s="12" t="s">
        <v>75</v>
      </c>
      <c r="R30" s="17">
        <f>'data=tdc-a'!B62-'data=tdc-a'!B41</f>
        <v>-1.0000000000000009E-2</v>
      </c>
      <c r="S30" s="17">
        <f>'data=tdc-a'!C62-'data=tdc-a'!C41</f>
        <v>6.6666666666670427E-3</v>
      </c>
      <c r="T30" s="17">
        <f>'data=tdc-a'!D62-'data=tdc-a'!D41</f>
        <v>-2.8018703880771101E-3</v>
      </c>
      <c r="U30" s="5">
        <f>'data=tdc-a'!H62-'data=tdc-a'!H41</f>
        <v>-2.3333333333332984E-2</v>
      </c>
      <c r="V30" s="5">
        <f>'data=tdc-a'!I62-'data=tdc-a'!I41</f>
        <v>0</v>
      </c>
      <c r="W30" s="5">
        <f>'data=tdc-a'!J62-'data=tdc-a'!J41</f>
        <v>-1.3299562226391282E-2</v>
      </c>
    </row>
    <row r="32" spans="1:23" x14ac:dyDescent="0.2">
      <c r="A32" s="12" t="s">
        <v>68</v>
      </c>
      <c r="B32" s="17" t="s">
        <v>45</v>
      </c>
      <c r="C32" s="17" t="s">
        <v>46</v>
      </c>
      <c r="D32" s="17" t="s">
        <v>58</v>
      </c>
      <c r="E32" s="5" t="s">
        <v>45</v>
      </c>
      <c r="F32" s="5" t="s">
        <v>46</v>
      </c>
      <c r="G32" s="5" t="s">
        <v>58</v>
      </c>
      <c r="I32" s="12" t="s">
        <v>68</v>
      </c>
      <c r="J32" s="17" t="s">
        <v>45</v>
      </c>
      <c r="K32" s="17" t="s">
        <v>46</v>
      </c>
      <c r="L32" s="17" t="s">
        <v>58</v>
      </c>
      <c r="M32" s="5" t="s">
        <v>45</v>
      </c>
      <c r="N32" s="5" t="s">
        <v>46</v>
      </c>
      <c r="O32" s="5" t="s">
        <v>58</v>
      </c>
      <c r="Q32" s="12" t="s">
        <v>68</v>
      </c>
      <c r="R32" s="17" t="s">
        <v>45</v>
      </c>
      <c r="S32" s="17" t="s">
        <v>46</v>
      </c>
      <c r="T32" s="17" t="s">
        <v>58</v>
      </c>
      <c r="U32" s="5" t="s">
        <v>45</v>
      </c>
      <c r="V32" s="5" t="s">
        <v>46</v>
      </c>
      <c r="W32" s="5" t="s">
        <v>58</v>
      </c>
    </row>
    <row r="33" spans="1:23" s="13" customFormat="1" x14ac:dyDescent="0.2">
      <c r="A33" s="14">
        <v>0</v>
      </c>
      <c r="B33" s="17">
        <v>0.47</v>
      </c>
      <c r="C33" s="17">
        <v>0.54</v>
      </c>
      <c r="D33" s="17">
        <v>0.5</v>
      </c>
      <c r="E33" s="13">
        <v>0.51</v>
      </c>
      <c r="F33" s="13">
        <v>0.59</v>
      </c>
      <c r="G33" s="13">
        <v>0.55000000000000004</v>
      </c>
      <c r="I33" s="14">
        <v>0</v>
      </c>
      <c r="J33" s="17">
        <f>'data=tdc-b'!B24-'data=tdc-b'!B3</f>
        <v>0.13</v>
      </c>
      <c r="K33" s="17">
        <f>'data=tdc-b'!C24-'data=tdc-b'!C3</f>
        <v>0.20999999999999996</v>
      </c>
      <c r="L33" s="17">
        <f>'data=tdc-b'!D24-'data=tdc-b'!D3</f>
        <v>0.17000000000000004</v>
      </c>
      <c r="M33" s="13">
        <f>'data=tdc-b'!H24-'data=tdc-b'!H3</f>
        <v>9.9999999999999978E-2</v>
      </c>
      <c r="N33" s="13">
        <f>'data=tdc-b'!I24-'data=tdc-b'!I3</f>
        <v>0.13</v>
      </c>
      <c r="O33" s="13">
        <f>'data=tdc-b'!J24-'data=tdc-b'!J3</f>
        <v>0.10999999999999999</v>
      </c>
      <c r="Q33" s="14">
        <v>0</v>
      </c>
      <c r="R33" s="17">
        <f>'data=tdc-b'!B45-'data=tdc-b'!B3</f>
        <v>4.0000000000000036E-2</v>
      </c>
      <c r="S33" s="17">
        <f>'data=tdc-b'!C45-'data=tdc-b'!C3</f>
        <v>0.21999999999999997</v>
      </c>
      <c r="T33" s="17">
        <f>'data=tdc-b'!D45-'data=tdc-b'!D3</f>
        <v>0.10999999999999999</v>
      </c>
      <c r="U33" s="13">
        <f>'data=tdc-b'!H45-'data=tdc-b'!H3</f>
        <v>0</v>
      </c>
      <c r="V33" s="13">
        <f>'data=tdc-b'!I45-'data=tdc-b'!I3</f>
        <v>0.16000000000000003</v>
      </c>
      <c r="W33" s="13">
        <f>'data=tdc-b'!J45-'data=tdc-b'!J3</f>
        <v>5.9999999999999942E-2</v>
      </c>
    </row>
    <row r="34" spans="1:23" x14ac:dyDescent="0.2">
      <c r="A34" s="12">
        <v>2</v>
      </c>
      <c r="B34" s="17">
        <v>0.93</v>
      </c>
      <c r="C34" s="17">
        <v>0.91</v>
      </c>
      <c r="D34" s="17">
        <v>0.92</v>
      </c>
      <c r="E34" s="5">
        <v>0.94</v>
      </c>
      <c r="F34" s="5">
        <v>0.91</v>
      </c>
      <c r="G34" s="5">
        <v>0.93</v>
      </c>
      <c r="I34" s="12">
        <v>2</v>
      </c>
      <c r="J34" s="17">
        <f>'data=tdc-b'!B25-'data=tdc-b'!B4</f>
        <v>2.9999999999999916E-2</v>
      </c>
      <c r="K34" s="17">
        <f>'data=tdc-b'!C25-'data=tdc-b'!C4</f>
        <v>2.0000000000000018E-2</v>
      </c>
      <c r="L34" s="17">
        <f>'data=tdc-b'!D25-'data=tdc-b'!D4</f>
        <v>1.9999999999999907E-2</v>
      </c>
      <c r="M34" s="5">
        <f>'data=tdc-b'!H25-'data=tdc-b'!H4</f>
        <v>2.0000000000000018E-2</v>
      </c>
      <c r="N34" s="5">
        <f>'data=tdc-b'!I25-'data=tdc-b'!I4</f>
        <v>2.0000000000000018E-2</v>
      </c>
      <c r="O34" s="5">
        <f>'data=tdc-b'!J25-'data=tdc-b'!J4</f>
        <v>9.9999999999998979E-3</v>
      </c>
      <c r="Q34" s="12">
        <v>2</v>
      </c>
      <c r="R34" s="17">
        <f>'data=tdc-b'!B46-'data=tdc-b'!B4</f>
        <v>2.9999999999999916E-2</v>
      </c>
      <c r="S34" s="17">
        <f>'data=tdc-b'!C46-'data=tdc-b'!C4</f>
        <v>-2.0000000000000018E-2</v>
      </c>
      <c r="T34" s="17">
        <f>'data=tdc-b'!D46-'data=tdc-b'!D4</f>
        <v>1.0000000000000009E-2</v>
      </c>
      <c r="U34" s="5">
        <f>'data=tdc-b'!H46-'data=tdc-b'!H4</f>
        <v>2.0000000000000018E-2</v>
      </c>
      <c r="V34" s="5">
        <f>'data=tdc-b'!I46-'data=tdc-b'!I4</f>
        <v>-2.0000000000000018E-2</v>
      </c>
      <c r="W34" s="5">
        <f>'data=tdc-b'!J46-'data=tdc-b'!J4</f>
        <v>0</v>
      </c>
    </row>
    <row r="35" spans="1:23" x14ac:dyDescent="0.2">
      <c r="A35" s="12" t="s">
        <v>9</v>
      </c>
      <c r="B35" s="18">
        <v>0.7</v>
      </c>
      <c r="C35" s="18">
        <v>0.72</v>
      </c>
      <c r="D35" s="18">
        <v>0.71</v>
      </c>
      <c r="E35" s="3">
        <v>0.72</v>
      </c>
      <c r="F35" s="3">
        <v>0.75</v>
      </c>
      <c r="G35" s="3">
        <v>0.74</v>
      </c>
      <c r="I35" s="12" t="s">
        <v>9</v>
      </c>
      <c r="J35" s="17">
        <f>'data=tdc-b'!B26-'data=tdc-b'!B5</f>
        <v>8.0000000000000071E-2</v>
      </c>
      <c r="K35" s="17">
        <f>'data=tdc-b'!C26-'data=tdc-b'!C5</f>
        <v>0.12</v>
      </c>
      <c r="L35" s="17">
        <f>'data=tdc-b'!D26-'data=tdc-b'!D5</f>
        <v>0.10000000000000009</v>
      </c>
      <c r="M35" s="5">
        <f>'data=tdc-b'!H26-'data=tdc-b'!H5</f>
        <v>6.0000000000000053E-2</v>
      </c>
      <c r="N35" s="5">
        <f>'data=tdc-b'!I26-'data=tdc-b'!I5</f>
        <v>7.999999999999996E-2</v>
      </c>
      <c r="O35" s="5">
        <f>'data=tdc-b'!J26-'data=tdc-b'!J5</f>
        <v>6.0000000000000053E-2</v>
      </c>
      <c r="Q35" s="12" t="s">
        <v>9</v>
      </c>
      <c r="R35" s="17">
        <f>'data=tdc-b'!B47-'data=tdc-b'!B5</f>
        <v>4.0000000000000036E-2</v>
      </c>
      <c r="S35" s="17">
        <f>'data=tdc-b'!C47-'data=tdc-b'!C5</f>
        <v>0.10999999999999999</v>
      </c>
      <c r="T35" s="17">
        <f>'data=tdc-b'!D47-'data=tdc-b'!D5</f>
        <v>6.0000000000000053E-2</v>
      </c>
      <c r="U35" s="5">
        <f>'data=tdc-b'!H47-'data=tdc-b'!H5</f>
        <v>2.0000000000000018E-2</v>
      </c>
      <c r="V35" s="5">
        <f>'data=tdc-b'!I47-'data=tdc-b'!I5</f>
        <v>6.9999999999999951E-2</v>
      </c>
      <c r="W35" s="5">
        <f>'data=tdc-b'!J47-'data=tdc-b'!J5</f>
        <v>3.0000000000000027E-2</v>
      </c>
    </row>
    <row r="36" spans="1:23" s="13" customFormat="1" x14ac:dyDescent="0.2">
      <c r="A36" s="14" t="s">
        <v>76</v>
      </c>
      <c r="B36" s="17">
        <v>0.6</v>
      </c>
      <c r="C36" s="17">
        <v>0.59</v>
      </c>
      <c r="D36" s="17">
        <v>0.6</v>
      </c>
      <c r="E36" s="13">
        <v>0.64</v>
      </c>
      <c r="F36" s="13">
        <v>0.65</v>
      </c>
      <c r="G36" s="13">
        <v>0.64</v>
      </c>
      <c r="I36" s="14" t="s">
        <v>76</v>
      </c>
      <c r="J36" s="17">
        <f>'data=tdc-b'!B31-'data=tdc-b'!B10</f>
        <v>7.0000000000000062E-2</v>
      </c>
      <c r="K36" s="17">
        <f>'data=tdc-b'!C31-'data=tdc-b'!C10</f>
        <v>0.26</v>
      </c>
      <c r="L36" s="17">
        <f>'data=tdc-b'!D31-'data=tdc-b'!D10</f>
        <v>0.15000000000000002</v>
      </c>
      <c r="M36" s="13">
        <f>'data=tdc-b'!H31-'data=tdc-b'!H10</f>
        <v>0</v>
      </c>
      <c r="N36" s="13">
        <f>'data=tdc-b'!I31-'data=tdc-b'!I10</f>
        <v>0.18999999999999995</v>
      </c>
      <c r="O36" s="13">
        <f>'data=tdc-b'!J31-'data=tdc-b'!J10</f>
        <v>8.9999999999999969E-2</v>
      </c>
      <c r="Q36" s="14" t="s">
        <v>76</v>
      </c>
      <c r="R36" s="17">
        <f>'data=tdc-b'!B52-'data=tdc-b'!B10</f>
        <v>2.0000000000000018E-2</v>
      </c>
      <c r="S36" s="17">
        <f>'data=tdc-b'!C52-'data=tdc-b'!C10</f>
        <v>0.28000000000000003</v>
      </c>
      <c r="T36" s="17">
        <f>'data=tdc-b'!D52-'data=tdc-b'!D10</f>
        <v>0.12</v>
      </c>
      <c r="U36" s="13">
        <f>'data=tdc-b'!H31-'data=tdc-b'!H10</f>
        <v>0</v>
      </c>
      <c r="V36" s="13">
        <f>'data=tdc-b'!I31-'data=tdc-b'!I10</f>
        <v>0.18999999999999995</v>
      </c>
      <c r="W36" s="13">
        <f>'data=tdc-b'!J31-'data=tdc-b'!J10</f>
        <v>8.9999999999999969E-2</v>
      </c>
    </row>
    <row r="37" spans="1:23" x14ac:dyDescent="0.2">
      <c r="A37" s="12" t="s">
        <v>77</v>
      </c>
      <c r="B37" s="17">
        <v>0.89</v>
      </c>
      <c r="C37" s="17">
        <v>0.9</v>
      </c>
      <c r="D37" s="17">
        <v>0.9</v>
      </c>
      <c r="E37" s="5">
        <v>0.91</v>
      </c>
      <c r="F37" s="5">
        <v>0.9</v>
      </c>
      <c r="G37" s="5">
        <v>0.91</v>
      </c>
      <c r="I37" s="12" t="s">
        <v>77</v>
      </c>
      <c r="J37" s="17">
        <f>'data=tdc-b'!B32-'data=tdc-b'!B11</f>
        <v>6.9999999999999951E-2</v>
      </c>
      <c r="K37" s="17">
        <f>'data=tdc-b'!C32-'data=tdc-b'!C11</f>
        <v>-1.0000000000000009E-2</v>
      </c>
      <c r="L37" s="17">
        <f>'data=tdc-b'!D32-'data=tdc-b'!D11</f>
        <v>2.0000000000000018E-2</v>
      </c>
      <c r="M37" s="5">
        <f>'data=tdc-b'!H32-'data=tdc-b'!H11</f>
        <v>4.9999999999999933E-2</v>
      </c>
      <c r="N37" s="5">
        <f>'data=tdc-b'!I32-'data=tdc-b'!I11</f>
        <v>-2.0000000000000018E-2</v>
      </c>
      <c r="O37" s="5">
        <f>'data=tdc-b'!J32-'data=tdc-b'!J11</f>
        <v>1.0000000000000009E-2</v>
      </c>
      <c r="Q37" s="12" t="s">
        <v>77</v>
      </c>
      <c r="R37" s="17">
        <f>'data=tdc-b'!B53-'data=tdc-b'!B11</f>
        <v>6.9999999999999951E-2</v>
      </c>
      <c r="S37" s="17">
        <f>'data=tdc-b'!C53-'data=tdc-b'!C11</f>
        <v>-4.0000000000000036E-2</v>
      </c>
      <c r="T37" s="17">
        <f>'data=tdc-b'!D53-'data=tdc-b'!D11</f>
        <v>1.0000000000000009E-2</v>
      </c>
      <c r="U37" s="5">
        <f>'data=tdc-b'!H32-'data=tdc-b'!H11</f>
        <v>4.9999999999999933E-2</v>
      </c>
      <c r="V37" s="5">
        <f>'data=tdc-b'!I32-'data=tdc-b'!I11</f>
        <v>-2.0000000000000018E-2</v>
      </c>
      <c r="W37" s="5">
        <f>'data=tdc-b'!J32-'data=tdc-b'!J11</f>
        <v>1.0000000000000009E-2</v>
      </c>
    </row>
    <row r="38" spans="1:23" x14ac:dyDescent="0.2">
      <c r="A38" s="12" t="s">
        <v>72</v>
      </c>
      <c r="B38" s="18">
        <v>0.75</v>
      </c>
      <c r="C38" s="18">
        <v>0.74</v>
      </c>
      <c r="D38" s="18">
        <v>0.75</v>
      </c>
      <c r="E38" s="3">
        <v>0.77</v>
      </c>
      <c r="F38" s="3">
        <v>0.78</v>
      </c>
      <c r="G38" s="3">
        <v>0.78</v>
      </c>
      <c r="I38" s="12" t="s">
        <v>72</v>
      </c>
      <c r="J38" s="17">
        <f>'data=tdc-b'!B33-'data=tdc-b'!B12</f>
        <v>6.0000000000000053E-2</v>
      </c>
      <c r="K38" s="17">
        <f>'data=tdc-b'!C33-'data=tdc-b'!C12</f>
        <v>0.13</v>
      </c>
      <c r="L38" s="17">
        <f>'data=tdc-b'!D33-'data=tdc-b'!D12</f>
        <v>8.9999999999999969E-2</v>
      </c>
      <c r="M38" s="5">
        <f>'data=tdc-b'!H33-'data=tdc-b'!H12</f>
        <v>3.0000000000000027E-2</v>
      </c>
      <c r="N38" s="5">
        <f>'data=tdc-b'!I33-'data=tdc-b'!I12</f>
        <v>7.999999999999996E-2</v>
      </c>
      <c r="O38" s="5">
        <f>'data=tdc-b'!J33-'data=tdc-b'!J12</f>
        <v>3.9999999999999925E-2</v>
      </c>
      <c r="Q38" s="12" t="s">
        <v>72</v>
      </c>
      <c r="R38" s="17">
        <f>'data=tdc-b'!B54-'data=tdc-b'!B12</f>
        <v>4.0000000000000036E-2</v>
      </c>
      <c r="S38" s="17">
        <f>'data=tdc-b'!C54-'data=tdc-b'!C12</f>
        <v>0.13</v>
      </c>
      <c r="T38" s="17">
        <f>'data=tdc-b'!D54-'data=tdc-b'!D12</f>
        <v>6.9999999999999951E-2</v>
      </c>
      <c r="U38" s="5">
        <f>'data=tdc-b'!H33-'data=tdc-b'!H12</f>
        <v>3.0000000000000027E-2</v>
      </c>
      <c r="V38" s="5">
        <f>'data=tdc-b'!I33-'data=tdc-b'!I12</f>
        <v>7.999999999999996E-2</v>
      </c>
      <c r="W38" s="5">
        <f>'data=tdc-b'!J33-'data=tdc-b'!J12</f>
        <v>3.9999999999999925E-2</v>
      </c>
    </row>
    <row r="39" spans="1:23" s="13" customFormat="1" x14ac:dyDescent="0.2">
      <c r="A39" s="14" t="s">
        <v>73</v>
      </c>
      <c r="B39" s="17">
        <v>0.2</v>
      </c>
      <c r="C39" s="17">
        <v>0.36</v>
      </c>
      <c r="D39" s="17">
        <v>0.26</v>
      </c>
      <c r="E39" s="13">
        <v>0.23</v>
      </c>
      <c r="F39" s="13">
        <v>0.39</v>
      </c>
      <c r="G39" s="13">
        <v>0.28999999999999998</v>
      </c>
      <c r="I39" s="14" t="s">
        <v>73</v>
      </c>
      <c r="J39" s="17">
        <f>'data=tdc-b'!B38-'data=tdc-b'!B17</f>
        <v>0.13</v>
      </c>
      <c r="K39" s="17">
        <f>'data=tdc-b'!C38-'data=tdc-b'!C17</f>
        <v>0</v>
      </c>
      <c r="L39" s="17">
        <f>'data=tdc-b'!D38-'data=tdc-b'!D17</f>
        <v>8.9999999999999969E-2</v>
      </c>
      <c r="M39" s="13">
        <f>'data=tdc-b'!H38-'data=tdc-b'!H17</f>
        <v>0.17</v>
      </c>
      <c r="N39" s="13">
        <f>'data=tdc-b'!I38-'data=tdc-b'!I17</f>
        <v>-0.10999999999999999</v>
      </c>
      <c r="O39" s="13">
        <f>'data=tdc-b'!J38-'data=tdc-b'!J17</f>
        <v>4.0000000000000036E-2</v>
      </c>
      <c r="Q39" s="14" t="s">
        <v>73</v>
      </c>
      <c r="R39" s="17">
        <f>'data=tdc-b'!B38-'data=tdc-b'!B17</f>
        <v>0.13</v>
      </c>
      <c r="S39" s="17">
        <f>'data=tdc-b'!C38-'data=tdc-b'!C17</f>
        <v>0</v>
      </c>
      <c r="T39" s="17">
        <f>'data=tdc-b'!D38-'data=tdc-b'!D17</f>
        <v>8.9999999999999969E-2</v>
      </c>
      <c r="U39" s="13">
        <f>'data=tdc-b'!H38-'data=tdc-b'!H17</f>
        <v>0.17</v>
      </c>
      <c r="V39" s="13">
        <f>'data=tdc-b'!I38-'data=tdc-b'!I17</f>
        <v>-0.10999999999999999</v>
      </c>
      <c r="W39" s="13">
        <f>'data=tdc-b'!J38-'data=tdc-b'!J17</f>
        <v>4.0000000000000036E-2</v>
      </c>
    </row>
    <row r="40" spans="1:23" x14ac:dyDescent="0.2">
      <c r="A40" s="12" t="s">
        <v>74</v>
      </c>
      <c r="B40" s="17">
        <v>0.96</v>
      </c>
      <c r="C40" s="17">
        <v>0.92</v>
      </c>
      <c r="D40" s="17">
        <v>0.94</v>
      </c>
      <c r="E40" s="5">
        <v>0.96</v>
      </c>
      <c r="F40" s="5">
        <v>0.92</v>
      </c>
      <c r="G40" s="5">
        <v>0.94</v>
      </c>
      <c r="I40" s="12" t="s">
        <v>74</v>
      </c>
      <c r="J40" s="17">
        <f>'data=tdc-b'!B39-'data=tdc-b'!B18</f>
        <v>0</v>
      </c>
      <c r="K40" s="17">
        <f>'data=tdc-b'!C39-'data=tdc-b'!C18</f>
        <v>3.9999999999999925E-2</v>
      </c>
      <c r="L40" s="17">
        <f>'data=tdc-b'!D39-'data=tdc-b'!D18</f>
        <v>2.0000000000000018E-2</v>
      </c>
      <c r="M40" s="5">
        <f>'data=tdc-b'!H39-'data=tdc-b'!H18</f>
        <v>0</v>
      </c>
      <c r="N40" s="5">
        <f>'data=tdc-b'!I39-'data=tdc-b'!I18</f>
        <v>5.9999999999999942E-2</v>
      </c>
      <c r="O40" s="5">
        <f>'data=tdc-b'!J39-'data=tdc-b'!J18</f>
        <v>3.0000000000000027E-2</v>
      </c>
      <c r="Q40" s="12" t="s">
        <v>74</v>
      </c>
      <c r="R40" s="17">
        <f>'data=tdc-b'!B39-'data=tdc-b'!B18</f>
        <v>0</v>
      </c>
      <c r="S40" s="17">
        <f>'data=tdc-b'!C39-'data=tdc-b'!C18</f>
        <v>3.9999999999999925E-2</v>
      </c>
      <c r="T40" s="17">
        <f>'data=tdc-b'!D39-'data=tdc-b'!D18</f>
        <v>2.0000000000000018E-2</v>
      </c>
      <c r="U40" s="5">
        <f>'data=tdc-b'!H39-'data=tdc-b'!H18</f>
        <v>0</v>
      </c>
      <c r="V40" s="5">
        <f>'data=tdc-b'!I39-'data=tdc-b'!I18</f>
        <v>5.9999999999999942E-2</v>
      </c>
      <c r="W40" s="5">
        <f>'data=tdc-b'!J39-'data=tdc-b'!J18</f>
        <v>3.0000000000000027E-2</v>
      </c>
    </row>
    <row r="41" spans="1:23" x14ac:dyDescent="0.2">
      <c r="A41" s="12" t="s">
        <v>75</v>
      </c>
      <c r="B41" s="18">
        <v>0.57999999999999996</v>
      </c>
      <c r="C41" s="18">
        <v>0.64</v>
      </c>
      <c r="D41" s="18">
        <v>0.6</v>
      </c>
      <c r="E41" s="3">
        <v>0.6</v>
      </c>
      <c r="F41" s="3">
        <v>0.66</v>
      </c>
      <c r="G41" s="3">
        <v>0.62</v>
      </c>
      <c r="I41" s="12" t="s">
        <v>75</v>
      </c>
      <c r="J41" s="17">
        <f>'data=tdc-b'!B40-'data=tdc-b'!B19</f>
        <v>7.0000000000000062E-2</v>
      </c>
      <c r="K41" s="17">
        <f>'data=tdc-b'!C40-'data=tdc-b'!C19</f>
        <v>2.0000000000000018E-2</v>
      </c>
      <c r="L41" s="17">
        <f>'data=tdc-b'!D40-'data=tdc-b'!D19</f>
        <v>5.0000000000000044E-2</v>
      </c>
      <c r="M41" s="5">
        <f>'data=tdc-b'!H40-'data=tdc-b'!H19</f>
        <v>8.0000000000000071E-2</v>
      </c>
      <c r="N41" s="5">
        <f>'data=tdc-b'!I40-'data=tdc-b'!I19</f>
        <v>-3.0000000000000027E-2</v>
      </c>
      <c r="O41" s="5">
        <f>'data=tdc-b'!J40-'data=tdc-b'!J19</f>
        <v>3.0000000000000027E-2</v>
      </c>
      <c r="Q41" s="12" t="s">
        <v>75</v>
      </c>
      <c r="R41" s="17">
        <f>'data=tdc-b'!B40-'data=tdc-b'!B19</f>
        <v>7.0000000000000062E-2</v>
      </c>
      <c r="S41" s="17">
        <f>'data=tdc-b'!C40-'data=tdc-b'!C19</f>
        <v>2.0000000000000018E-2</v>
      </c>
      <c r="T41" s="17">
        <f>'data=tdc-b'!D40-'data=tdc-b'!D19</f>
        <v>5.0000000000000044E-2</v>
      </c>
      <c r="U41" s="5">
        <f>'data=tdc-b'!H40-'data=tdc-b'!H19</f>
        <v>8.0000000000000071E-2</v>
      </c>
      <c r="V41" s="5">
        <f>'data=tdc-b'!I40-'data=tdc-b'!I19</f>
        <v>-3.0000000000000027E-2</v>
      </c>
      <c r="W41" s="5">
        <f>'data=tdc-b'!J40-'data=tdc-b'!J19</f>
        <v>3.0000000000000027E-2</v>
      </c>
    </row>
  </sheetData>
  <conditionalFormatting sqref="A1:XFD104857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7"/>
  <sheetViews>
    <sheetView tabSelected="1" topLeftCell="A9" zoomScale="80" zoomScaleNormal="80" workbookViewId="0">
      <selection activeCell="N8" sqref="N8"/>
    </sheetView>
  </sheetViews>
  <sheetFormatPr defaultRowHeight="12.75" x14ac:dyDescent="0.2"/>
  <cols>
    <col min="1" max="1" width="12.42578125" customWidth="1"/>
    <col min="2" max="2" width="9.140625" style="5"/>
    <col min="3" max="4" width="9.140625" style="21"/>
    <col min="6" max="7" width="9.140625" style="21"/>
    <col min="9" max="10" width="9.140625" style="21"/>
    <col min="15" max="16" width="9.140625" style="21"/>
    <col min="18" max="19" width="9.140625" style="21"/>
    <col min="21" max="22" width="9.140625" style="21"/>
  </cols>
  <sheetData>
    <row r="1" spans="1:26" s="30" customFormat="1" x14ac:dyDescent="0.2">
      <c r="A1" s="30" t="s">
        <v>83</v>
      </c>
      <c r="C1" s="33"/>
      <c r="D1" s="33"/>
      <c r="F1" s="33"/>
      <c r="G1" s="33"/>
      <c r="I1" s="33"/>
      <c r="J1" s="33"/>
      <c r="M1" s="35" t="s">
        <v>84</v>
      </c>
      <c r="O1" s="33"/>
      <c r="P1" s="33"/>
      <c r="R1" s="33"/>
      <c r="S1" s="33"/>
      <c r="U1" s="33"/>
      <c r="V1" s="33"/>
    </row>
    <row r="2" spans="1:26" s="27" customFormat="1" x14ac:dyDescent="0.2">
      <c r="A2" s="27" t="s">
        <v>81</v>
      </c>
      <c r="C2" s="27" t="s">
        <v>2</v>
      </c>
      <c r="D2" s="28" t="s">
        <v>3</v>
      </c>
      <c r="E2" s="27" t="s">
        <v>4</v>
      </c>
      <c r="G2" s="27" t="s">
        <v>82</v>
      </c>
      <c r="I2" s="27" t="s">
        <v>2</v>
      </c>
      <c r="J2" s="28" t="s">
        <v>3</v>
      </c>
      <c r="K2" s="27" t="s">
        <v>4</v>
      </c>
      <c r="N2" s="36" t="s">
        <v>86</v>
      </c>
      <c r="O2" s="36"/>
      <c r="P2" s="37"/>
      <c r="Q2" s="36"/>
      <c r="R2" s="36"/>
      <c r="S2" s="36"/>
    </row>
    <row r="3" spans="1:26" s="27" customFormat="1" x14ac:dyDescent="0.2">
      <c r="B3" s="27" t="s">
        <v>44</v>
      </c>
      <c r="C3" s="27">
        <f>SUM(E11,Q17)/2</f>
        <v>-2.4597850189794768E-3</v>
      </c>
      <c r="D3" s="28">
        <f>SUM(H11)/1</f>
        <v>-5.7446808510637215E-3</v>
      </c>
      <c r="H3" s="27" t="s">
        <v>44</v>
      </c>
      <c r="I3" s="27">
        <f>SUM(Q11,Q14)/2</f>
        <v>1.6832432127537961E-2</v>
      </c>
      <c r="J3" s="28">
        <f>SUM(H11,H23,T11,T14,T17)/5</f>
        <v>5.230835700533705E-2</v>
      </c>
      <c r="K3" s="27">
        <f>SUM(K11,K23,W11,W14,W17)/5</f>
        <v>2.8376095258082969E-2</v>
      </c>
      <c r="N3" s="36" t="s">
        <v>87</v>
      </c>
      <c r="O3" s="36"/>
      <c r="P3" s="37"/>
      <c r="Q3" s="36"/>
      <c r="R3" s="36"/>
      <c r="S3" s="36"/>
    </row>
    <row r="4" spans="1:26" s="27" customFormat="1" x14ac:dyDescent="0.2">
      <c r="B4" s="27" t="s">
        <v>17</v>
      </c>
      <c r="D4" s="28">
        <f>SUM(H26)/1</f>
        <v>-1.0000000000000009E-2</v>
      </c>
      <c r="H4" s="27" t="s">
        <v>17</v>
      </c>
      <c r="I4" s="27">
        <f>SUM(E14,Q20,Q23,Q26)/4</f>
        <v>1.5638542928167146E-2</v>
      </c>
      <c r="J4" s="28">
        <f>SUM(H14,T20,T23,T26)/4</f>
        <v>5.7029429349320926E-2</v>
      </c>
      <c r="K4" s="27">
        <f>SUM(K14,W20,W23,W26)/4</f>
        <v>2.9233012002749012E-2</v>
      </c>
      <c r="N4" s="36" t="s">
        <v>88</v>
      </c>
      <c r="O4" s="36"/>
      <c r="P4" s="37"/>
      <c r="Q4" s="36"/>
      <c r="R4" s="36"/>
      <c r="S4" s="36"/>
    </row>
    <row r="5" spans="1:26" s="27" customFormat="1" x14ac:dyDescent="0.2">
      <c r="B5" s="27" t="s">
        <v>21</v>
      </c>
      <c r="C5" s="27">
        <f>SUM(E29)/1</f>
        <v>-1.0000000000000009E-2</v>
      </c>
      <c r="D5" s="28">
        <f>SUM(H17,H29,T32)/3</f>
        <v>-8.3110307289295613E-3</v>
      </c>
      <c r="E5" s="27">
        <f>SUM(K17,W32)/2</f>
        <v>-9.830268940036857E-3</v>
      </c>
      <c r="H5" s="27" t="s">
        <v>21</v>
      </c>
      <c r="I5" s="27">
        <f>SUM(E17,Q29,Q32,Q35)/4</f>
        <v>7.9960356384732589E-3</v>
      </c>
      <c r="J5" s="28">
        <f>SUM(T29,T35)/2</f>
        <v>1.5370888580532371E-2</v>
      </c>
      <c r="K5" s="27">
        <f>SUM(K29,W29,W35)/3</f>
        <v>1.2997652865546475E-2</v>
      </c>
      <c r="N5" s="36" t="s">
        <v>89</v>
      </c>
      <c r="O5" s="36"/>
      <c r="P5" s="37"/>
      <c r="Q5" s="36"/>
      <c r="R5" s="36"/>
      <c r="S5" s="36"/>
    </row>
    <row r="6" spans="1:26" s="5" customFormat="1" x14ac:dyDescent="0.2">
      <c r="C6" s="21"/>
      <c r="D6" s="21"/>
      <c r="F6" s="21"/>
      <c r="G6" s="21"/>
      <c r="I6" s="21"/>
      <c r="J6" s="21"/>
      <c r="M6" s="26"/>
      <c r="N6" s="36" t="s">
        <v>90</v>
      </c>
      <c r="O6" s="32"/>
      <c r="P6" s="32"/>
      <c r="Q6" s="26"/>
      <c r="R6" s="32"/>
      <c r="S6" s="32"/>
      <c r="T6" s="26"/>
      <c r="U6" s="32"/>
      <c r="V6" s="32"/>
      <c r="W6" s="26"/>
      <c r="X6" s="26"/>
      <c r="Y6" s="26"/>
      <c r="Z6" s="26"/>
    </row>
    <row r="7" spans="1:26" x14ac:dyDescent="0.2">
      <c r="A7" s="10" t="s">
        <v>56</v>
      </c>
      <c r="B7" s="10"/>
      <c r="M7" s="26"/>
      <c r="N7" s="34" t="s">
        <v>91</v>
      </c>
      <c r="O7" s="32"/>
      <c r="P7" s="32"/>
      <c r="Q7" s="26"/>
      <c r="R7" s="32"/>
      <c r="S7" s="32"/>
      <c r="T7" s="26"/>
      <c r="U7" s="32"/>
      <c r="V7" s="32"/>
      <c r="W7" s="26"/>
      <c r="X7" s="26"/>
      <c r="Y7" s="26"/>
      <c r="Z7" s="26"/>
    </row>
    <row r="8" spans="1:26" x14ac:dyDescent="0.2">
      <c r="M8" s="23"/>
      <c r="N8" s="23"/>
      <c r="O8" s="38"/>
      <c r="P8" s="38"/>
      <c r="Q8" s="23"/>
      <c r="R8" s="38"/>
      <c r="S8" s="38"/>
      <c r="T8" s="23"/>
      <c r="U8" s="38"/>
      <c r="V8" s="38"/>
      <c r="W8" s="23"/>
      <c r="X8" s="23"/>
      <c r="Y8" s="23"/>
      <c r="Z8" s="23"/>
    </row>
    <row r="9" spans="1:26" x14ac:dyDescent="0.2">
      <c r="A9" s="14" t="s">
        <v>57</v>
      </c>
      <c r="C9" s="29" t="s">
        <v>2</v>
      </c>
      <c r="D9" s="29"/>
      <c r="E9" s="29"/>
      <c r="F9" s="29" t="s">
        <v>3</v>
      </c>
      <c r="G9" s="29"/>
      <c r="H9" s="29"/>
      <c r="I9" s="29" t="s">
        <v>4</v>
      </c>
      <c r="J9" s="29"/>
      <c r="K9" s="29"/>
      <c r="M9" s="14" t="s">
        <v>61</v>
      </c>
      <c r="N9" s="5"/>
      <c r="O9" s="29" t="s">
        <v>2</v>
      </c>
      <c r="P9" s="29"/>
      <c r="Q9" s="29"/>
      <c r="R9" s="29" t="s">
        <v>3</v>
      </c>
      <c r="S9" s="29"/>
      <c r="T9" s="29"/>
      <c r="U9" s="29" t="s">
        <v>4</v>
      </c>
      <c r="V9" s="29"/>
      <c r="W9" s="29"/>
    </row>
    <row r="10" spans="1:26" s="5" customFormat="1" x14ac:dyDescent="0.2">
      <c r="C10" s="22" t="s">
        <v>45</v>
      </c>
      <c r="D10" s="22" t="s">
        <v>46</v>
      </c>
      <c r="E10" s="12" t="s">
        <v>58</v>
      </c>
      <c r="F10" s="22" t="s">
        <v>45</v>
      </c>
      <c r="G10" s="22" t="s">
        <v>46</v>
      </c>
      <c r="H10" s="12" t="s">
        <v>58</v>
      </c>
      <c r="I10" s="22" t="s">
        <v>45</v>
      </c>
      <c r="J10" s="22" t="s">
        <v>46</v>
      </c>
      <c r="K10" s="12" t="s">
        <v>58</v>
      </c>
      <c r="O10" s="22" t="s">
        <v>45</v>
      </c>
      <c r="P10" s="22" t="s">
        <v>46</v>
      </c>
      <c r="Q10" s="12" t="s">
        <v>58</v>
      </c>
      <c r="R10" s="22" t="s">
        <v>45</v>
      </c>
      <c r="S10" s="22" t="s">
        <v>46</v>
      </c>
      <c r="T10" s="12" t="s">
        <v>58</v>
      </c>
      <c r="U10" s="22" t="s">
        <v>45</v>
      </c>
      <c r="V10" s="22" t="s">
        <v>46</v>
      </c>
      <c r="W10" s="12" t="s">
        <v>58</v>
      </c>
    </row>
    <row r="11" spans="1:26" s="20" customFormat="1" x14ac:dyDescent="0.2">
      <c r="A11" s="19" t="s">
        <v>44</v>
      </c>
      <c r="B11" s="19">
        <v>0</v>
      </c>
      <c r="C11" s="21">
        <f>'data=td'!N3-'data=td'!H3</f>
        <v>-3.333333333332994E-3</v>
      </c>
      <c r="D11" s="21">
        <f>'data=td'!O3-'data=td'!I3</f>
        <v>3.3333333333339654E-3</v>
      </c>
      <c r="E11" s="20">
        <f>'data=td'!P3-'data=td'!J3</f>
        <v>-2.4149659863940687E-3</v>
      </c>
      <c r="F11" s="21">
        <f>'data=td'!T3-'data=td'!H3</f>
        <v>0</v>
      </c>
      <c r="G11" s="21">
        <f>'data=td'!U3-'data=td'!I3</f>
        <v>-2.6666666666666006E-2</v>
      </c>
      <c r="H11" s="20">
        <f>'data=td'!V3-'data=td'!J3</f>
        <v>-5.7446808510637215E-3</v>
      </c>
      <c r="I11" s="21">
        <f>'data=td'!Z3-'data=td'!H3</f>
        <v>3.333333333332994E-3</v>
      </c>
      <c r="J11" s="21">
        <f>'data=td'!AA3-'data=td'!I3</f>
        <v>4.3333333333334001E-2</v>
      </c>
      <c r="K11" s="20">
        <f>'data=td'!AB3-'data=td'!J3</f>
        <v>1.1634920634920498E-2</v>
      </c>
      <c r="M11" s="19" t="s">
        <v>44</v>
      </c>
      <c r="N11" s="19">
        <v>0</v>
      </c>
      <c r="O11" s="21">
        <f>'data=tdc-a'!N3-'data=tdc-a'!H3</f>
        <v>0</v>
      </c>
      <c r="P11" s="21">
        <f>'data=tdc-a'!O3-'data=tdc-a'!I3</f>
        <v>1.6666666666665997E-2</v>
      </c>
      <c r="Q11" s="20">
        <f>'data=tdc-a'!P3-'data=tdc-a'!J3</f>
        <v>3.5803329461864819E-3</v>
      </c>
      <c r="R11" s="21">
        <f>'data=tdc-a'!T3-'data=tdc-a'!H3</f>
        <v>4.6666666666665996E-2</v>
      </c>
      <c r="S11" s="21">
        <f>'data=tdc-a'!U3-'data=tdc-a'!I3</f>
        <v>6.9999999999999951E-2</v>
      </c>
      <c r="T11" s="20">
        <f>'data=tdc-a'!V3-'data=tdc-a'!J3</f>
        <v>5.6929539295392351E-2</v>
      </c>
      <c r="U11" s="21">
        <f>'data=tdc-a'!Z3-'data=tdc-a'!H3</f>
        <v>3.3333333333330217E-3</v>
      </c>
      <c r="V11" s="21">
        <f>'data=tdc-a'!AA3-'data=tdc-a'!I3</f>
        <v>6.333333333333302E-2</v>
      </c>
      <c r="W11" s="20">
        <f>'data=tdc-a'!AB3-'data=tdc-a'!J3</f>
        <v>1.597398373983705E-2</v>
      </c>
    </row>
    <row r="12" spans="1:26" x14ac:dyDescent="0.2">
      <c r="B12" s="10">
        <v>2</v>
      </c>
      <c r="C12" s="21">
        <f>'data=td'!N4-'data=td'!H4</f>
        <v>0</v>
      </c>
      <c r="D12" s="21">
        <f>'data=td'!O4-'data=td'!I4</f>
        <v>3.3333333333329662E-3</v>
      </c>
      <c r="E12" s="5">
        <f>'data=td'!P4-'data=td'!J4</f>
        <v>1.7919502236046769E-3</v>
      </c>
      <c r="F12" s="21">
        <f>'data=td'!T4-'data=td'!H4</f>
        <v>0</v>
      </c>
      <c r="G12" s="21">
        <f>'data=td'!U4-'data=td'!I4</f>
        <v>1.0000000000000009E-2</v>
      </c>
      <c r="H12" s="5">
        <f>'data=td'!V4-'data=td'!J4</f>
        <v>5.356582388840625E-3</v>
      </c>
      <c r="I12" s="21">
        <f>'data=td'!Z4-'data=td'!H4</f>
        <v>3.3333333333330772E-3</v>
      </c>
      <c r="J12" s="21">
        <f>'data=td'!AA4-'data=td'!I4</f>
        <v>-3.3333333333329662E-3</v>
      </c>
      <c r="K12" s="5">
        <f>'data=td'!AB4-'data=td'!J4</f>
        <v>-2.6426426426406913E-4</v>
      </c>
      <c r="M12" s="5"/>
      <c r="N12" s="10">
        <v>2</v>
      </c>
      <c r="O12" s="21">
        <f>'data=tdc-a'!N4-'data=tdc-a'!H4</f>
        <v>0</v>
      </c>
      <c r="P12" s="21">
        <f>'data=tdc-a'!O4-'data=tdc-a'!I4</f>
        <v>-3.3333333333340764E-3</v>
      </c>
      <c r="Q12" s="5">
        <f>'data=tdc-a'!P4-'data=tdc-a'!J4</f>
        <v>-1.8049235871291369E-3</v>
      </c>
      <c r="R12" s="21">
        <f>'data=tdc-a'!T4-'data=tdc-a'!H4</f>
        <v>3.3333333333330772E-3</v>
      </c>
      <c r="S12" s="21">
        <f>'data=tdc-a'!U4-'data=tdc-a'!I4</f>
        <v>1.3333333333332975E-2</v>
      </c>
      <c r="T12" s="5">
        <f>'data=tdc-a'!V4-'data=tdc-a'!J4</f>
        <v>8.7130835749757996E-3</v>
      </c>
      <c r="U12" s="21">
        <f>'data=tdc-a'!Z4-'data=tdc-a'!H4</f>
        <v>0</v>
      </c>
      <c r="V12" s="21">
        <f>'data=tdc-a'!AA4-'data=tdc-a'!I4</f>
        <v>-1.0000000000000009E-2</v>
      </c>
      <c r="W12" s="5">
        <f>'data=tdc-a'!AB4-'data=tdc-a'!J4</f>
        <v>-5.4344251017183209E-3</v>
      </c>
    </row>
    <row r="13" spans="1:26" x14ac:dyDescent="0.2">
      <c r="B13" s="10" t="s">
        <v>9</v>
      </c>
      <c r="C13" s="21">
        <f>'data=td'!N5-'data=td'!H5</f>
        <v>0</v>
      </c>
      <c r="D13" s="21">
        <f>'data=td'!O5-'data=td'!I5</f>
        <v>0</v>
      </c>
      <c r="E13" s="5">
        <f>'data=td'!P5-'data=td'!J5</f>
        <v>0</v>
      </c>
      <c r="F13" s="21">
        <f>'data=td'!T5-'data=td'!H5</f>
        <v>0</v>
      </c>
      <c r="G13" s="21">
        <f>'data=td'!U5-'data=td'!I5</f>
        <v>-1.0000000000000009E-2</v>
      </c>
      <c r="H13" s="5">
        <f>'data=td'!V5-'data=td'!J5</f>
        <v>-4.3672637042952989E-3</v>
      </c>
      <c r="I13" s="21">
        <f>'data=td'!Z5-'data=td'!H5</f>
        <v>0</v>
      </c>
      <c r="J13" s="21">
        <f>'data=td'!AA5-'data=td'!I5</f>
        <v>1.6666666666666941E-2</v>
      </c>
      <c r="K13" s="5">
        <f>'data=td'!AB5-'data=td'!J5</f>
        <v>7.125937715232511E-3</v>
      </c>
      <c r="M13" s="5"/>
      <c r="N13" s="10" t="s">
        <v>9</v>
      </c>
      <c r="O13" s="21">
        <f>'data=tdc-a'!N5-'data=tdc-a'!H5</f>
        <v>0</v>
      </c>
      <c r="P13" s="21">
        <f>'data=tdc-a'!O5-'data=tdc-a'!I5</f>
        <v>3.3333333333339654E-3</v>
      </c>
      <c r="Q13" s="5">
        <f>'data=tdc-a'!P5-'data=tdc-a'!J5</f>
        <v>1.4589492102964341E-3</v>
      </c>
      <c r="R13" s="21">
        <f>'data=tdc-a'!T5-'data=tdc-a'!H5</f>
        <v>2.3333333333333983E-2</v>
      </c>
      <c r="S13" s="21">
        <f>'data=tdc-a'!U5-'data=tdc-a'!I5</f>
        <v>4.0000000000000036E-2</v>
      </c>
      <c r="T13" s="5">
        <f>'data=tdc-a'!V5-'data=tdc-a'!J5</f>
        <v>3.0680033416875974E-2</v>
      </c>
      <c r="U13" s="21">
        <f>'data=tdc-a'!Z5-'data=tdc-a'!H5</f>
        <v>3.3333333333339654E-3</v>
      </c>
      <c r="V13" s="21">
        <f>'data=tdc-a'!AA5-'data=tdc-a'!I5</f>
        <v>2.6666666666666949E-2</v>
      </c>
      <c r="W13" s="5">
        <f>'data=tdc-a'!AB5-'data=tdc-a'!J5</f>
        <v>1.3408920759482967E-2</v>
      </c>
    </row>
    <row r="14" spans="1:26" s="20" customFormat="1" x14ac:dyDescent="0.2">
      <c r="A14" s="19" t="s">
        <v>49</v>
      </c>
      <c r="B14" s="19">
        <v>0</v>
      </c>
      <c r="C14" s="21">
        <f>'data=td'!N12-'data=td'!H12</f>
        <v>1.0000000000000009E-2</v>
      </c>
      <c r="D14" s="21">
        <f>'data=td'!O12-'data=td'!I12</f>
        <v>8.6666666666666003E-2</v>
      </c>
      <c r="E14" s="20">
        <f>'data=td'!P12-'data=td'!J12</f>
        <v>2.8825119940657618E-2</v>
      </c>
      <c r="F14" s="21">
        <f>'data=td'!T12-'data=td'!H12</f>
        <v>3.3333333333334048E-2</v>
      </c>
      <c r="G14" s="21">
        <f>'data=td'!U12-'data=td'!I12</f>
        <v>0.16666666666666596</v>
      </c>
      <c r="H14" s="20">
        <f>'data=td'!V12-'data=td'!J12</f>
        <v>6.6826400868954527E-2</v>
      </c>
      <c r="I14" s="21">
        <f>'data=td'!Z12-'data=td'!H12</f>
        <v>2.6666666666667005E-2</v>
      </c>
      <c r="J14" s="21">
        <f>'data=td'!AA12-'data=td'!I12</f>
        <v>0.18333333333333302</v>
      </c>
      <c r="K14" s="20">
        <f>'data=td'!AB12-'data=td'!J12</f>
        <v>6.3698119171803569E-2</v>
      </c>
      <c r="N14" s="19" t="s">
        <v>62</v>
      </c>
      <c r="O14" s="21">
        <f>'data=tdc-a'!N10-'data=tdc-a'!H10</f>
        <v>1.0000000000000009E-2</v>
      </c>
      <c r="P14" s="21">
        <f>'data=tdc-a'!O10-'data=tdc-a'!I10</f>
        <v>7.6666666666666994E-2</v>
      </c>
      <c r="Q14" s="20">
        <f>'data=tdc-a'!P10-'data=tdc-a'!J10</f>
        <v>3.0084531308889439E-2</v>
      </c>
      <c r="R14" s="21">
        <f>'data=tdc-a'!T10-'data=tdc-a'!H10</f>
        <v>0.11333333333333301</v>
      </c>
      <c r="S14" s="21">
        <f>'data=tdc-a'!U10-'data=tdc-a'!I10</f>
        <v>0.21999999999999997</v>
      </c>
      <c r="T14" s="20">
        <f>'data=tdc-a'!V10-'data=tdc-a'!J10</f>
        <v>0.15106256795492723</v>
      </c>
      <c r="U14" s="21">
        <f>'data=tdc-a'!Z10-'data=tdc-a'!H10</f>
        <v>0.06</v>
      </c>
      <c r="V14" s="21">
        <f>'data=tdc-a'!AA10-'data=tdc-a'!I10</f>
        <v>0.15333333333333299</v>
      </c>
      <c r="W14" s="20">
        <f>'data=tdc-a'!AB10-'data=tdc-a'!J10</f>
        <v>9.0728718078625814E-2</v>
      </c>
    </row>
    <row r="15" spans="1:26" x14ac:dyDescent="0.2">
      <c r="A15" s="10"/>
      <c r="B15" s="10">
        <v>2</v>
      </c>
      <c r="C15" s="21">
        <f>'data=td'!N13-'data=td'!H13</f>
        <v>3.3333333333329662E-3</v>
      </c>
      <c r="D15" s="21">
        <f>'data=td'!O13-'data=td'!I13</f>
        <v>-6.6666666666669316E-3</v>
      </c>
      <c r="E15" s="5">
        <f>'data=td'!P13-'data=td'!J13</f>
        <v>-1.9603966610183265E-3</v>
      </c>
      <c r="F15" s="21">
        <f>'data=td'!T13-'data=td'!H13</f>
        <v>1.0000000000000009E-2</v>
      </c>
      <c r="G15" s="21">
        <f>'data=td'!U13-'data=td'!I13</f>
        <v>-1.3333333333333974E-2</v>
      </c>
      <c r="H15" s="5">
        <f>'data=td'!V13-'data=td'!J13</f>
        <v>-2.4332098997890128E-3</v>
      </c>
      <c r="I15" s="21">
        <f>'data=td'!Z13-'data=td'!H13</f>
        <v>1.0000000000000009E-2</v>
      </c>
      <c r="J15" s="21">
        <f>'data=td'!AA13-'data=td'!I13</f>
        <v>-1.6666666666666941E-2</v>
      </c>
      <c r="K15" s="5">
        <f>'data=td'!AB13-'data=td'!J13</f>
        <v>-4.23563191289833E-3</v>
      </c>
      <c r="N15" s="10" t="s">
        <v>63</v>
      </c>
      <c r="O15" s="21">
        <f>'data=tdc-a'!N11-'data=tdc-a'!H11</f>
        <v>1.6666666666666941E-2</v>
      </c>
      <c r="P15" s="21">
        <f>'data=tdc-a'!O11-'data=tdc-a'!I11</f>
        <v>-1.6666666666666052E-2</v>
      </c>
      <c r="Q15" s="5">
        <f>'data=tdc-a'!P11-'data=tdc-a'!J11</f>
        <v>-2.1921341070273437E-3</v>
      </c>
      <c r="R15" s="21">
        <f>'data=tdc-a'!T11-'data=tdc-a'!H11</f>
        <v>5.3333333333333011E-2</v>
      </c>
      <c r="S15" s="21">
        <f>'data=tdc-a'!U11-'data=tdc-a'!I11</f>
        <v>2.3333333333333983E-2</v>
      </c>
      <c r="T15" s="5">
        <f>'data=tdc-a'!V11-'data=tdc-a'!J11</f>
        <v>3.658769730400957E-2</v>
      </c>
      <c r="U15" s="21">
        <f>'data=tdc-a'!Z11-'data=tdc-a'!H11</f>
        <v>3.3333333333332993E-2</v>
      </c>
      <c r="V15" s="21">
        <f>'data=tdc-a'!AA11-'data=tdc-a'!I11</f>
        <v>0</v>
      </c>
      <c r="W15" s="5">
        <f>'data=tdc-a'!AB11-'data=tdc-a'!J11</f>
        <v>1.456757408148257E-2</v>
      </c>
    </row>
    <row r="16" spans="1:26" x14ac:dyDescent="0.2">
      <c r="B16" s="10" t="s">
        <v>9</v>
      </c>
      <c r="C16" s="21">
        <f>'data=td'!N14-'data=td'!H14</f>
        <v>6.6666666666670427E-3</v>
      </c>
      <c r="D16" s="21">
        <f>'data=td'!O14-'data=td'!I14</f>
        <v>4.0000000000000036E-2</v>
      </c>
      <c r="E16" s="5">
        <f>'data=td'!P14-'data=td'!J14</f>
        <v>2.096750463162711E-2</v>
      </c>
      <c r="F16" s="21">
        <f>'data=td'!T14-'data=td'!H14</f>
        <v>2.3333333333334094E-2</v>
      </c>
      <c r="G16" s="21">
        <f>'data=td'!U14-'data=td'!I14</f>
        <v>7.6666666666665995E-2</v>
      </c>
      <c r="H16" s="5">
        <f>'data=td'!V14-'data=td'!J14</f>
        <v>4.6027225861560939E-2</v>
      </c>
      <c r="I16" s="21">
        <f>'data=td'!Z14-'data=td'!H14</f>
        <v>2.0000000000000018E-2</v>
      </c>
      <c r="J16" s="21">
        <f>'data=td'!AA14-'data=td'!I14</f>
        <v>8.6666666666666003E-2</v>
      </c>
      <c r="K16" s="5">
        <f>'data=td'!AB14-'data=td'!J14</f>
        <v>4.8042708177418292E-2</v>
      </c>
      <c r="N16" s="10" t="s">
        <v>64</v>
      </c>
      <c r="O16" s="21">
        <f>'data=tdc-a'!N12-'data=tdc-a'!H12</f>
        <v>1.6666666666666941E-2</v>
      </c>
      <c r="P16" s="21">
        <f>'data=tdc-a'!O12-'data=tdc-a'!I12</f>
        <v>3.0000000000000027E-2</v>
      </c>
      <c r="Q16" s="5">
        <f>'data=tdc-a'!P12-'data=tdc-a'!J12</f>
        <v>2.274533035963211E-2</v>
      </c>
      <c r="R16" s="21">
        <f>'data=tdc-a'!T12-'data=tdc-a'!H12</f>
        <v>8.3333333333332926E-2</v>
      </c>
      <c r="S16" s="21">
        <f>'data=tdc-a'!U12-'data=tdc-a'!I12</f>
        <v>0.12666666666666704</v>
      </c>
      <c r="T16" s="5">
        <f>'data=tdc-a'!V12-'data=tdc-a'!J12</f>
        <v>0.10292296324049788</v>
      </c>
      <c r="U16" s="21">
        <f>'data=tdc-a'!Z12-'data=tdc-a'!H12</f>
        <v>4.9999999999999933E-2</v>
      </c>
      <c r="V16" s="21">
        <f>'data=tdc-a'!AA12-'data=tdc-a'!I12</f>
        <v>8.0000000000000071E-2</v>
      </c>
      <c r="W16" s="5">
        <f>'data=tdc-a'!AB12-'data=tdc-a'!J12</f>
        <v>6.3605408606395519E-2</v>
      </c>
    </row>
    <row r="17" spans="1:23" s="20" customFormat="1" x14ac:dyDescent="0.2">
      <c r="A17" s="19" t="s">
        <v>50</v>
      </c>
      <c r="B17" s="19">
        <v>0</v>
      </c>
      <c r="C17" s="21">
        <f>'data=td'!N21-'data=td'!H21</f>
        <v>0</v>
      </c>
      <c r="D17" s="21">
        <f>'data=td'!O21-'data=td'!I21</f>
        <v>6.6666666666660435E-3</v>
      </c>
      <c r="E17" s="20">
        <f>'data=td'!P21-'data=td'!J21</f>
        <v>1.572301967038614E-3</v>
      </c>
      <c r="F17" s="21">
        <f>'data=td'!T21-'data=td'!H21</f>
        <v>1.9999999999999962E-2</v>
      </c>
      <c r="G17" s="21">
        <f>'data=td'!U21-'data=td'!I21</f>
        <v>-7.6666666666666994E-2</v>
      </c>
      <c r="H17" s="20">
        <f>'data=td'!V21-'data=td'!J21</f>
        <v>-4.8379544432177179E-3</v>
      </c>
      <c r="I17" s="21">
        <f>'data=td'!Z21-'data=td'!H21</f>
        <v>-3.3333333333330217E-3</v>
      </c>
      <c r="J17" s="21">
        <f>'data=td'!AA21-'data=td'!I21</f>
        <v>-1.3333333333333974E-2</v>
      </c>
      <c r="K17" s="20">
        <f>'data=td'!AB21-'data=td'!J21</f>
        <v>-6.0447135447134759E-3</v>
      </c>
      <c r="N17" s="19" t="s">
        <v>65</v>
      </c>
      <c r="O17" s="21">
        <f>'data=tdc-a'!N17-'data=tdc-a'!H17</f>
        <v>-3.333333333332994E-3</v>
      </c>
      <c r="P17" s="21">
        <f>'data=tdc-a'!O17-'data=tdc-a'!I17</f>
        <v>3.3333333333340209E-3</v>
      </c>
      <c r="Q17" s="20">
        <f>'data=tdc-a'!P17-'data=tdc-a'!J17</f>
        <v>-2.5046040515648849E-3</v>
      </c>
      <c r="R17" s="21">
        <f>'data=tdc-a'!T17-'data=tdc-a'!H17</f>
        <v>2.6666666666667005E-2</v>
      </c>
      <c r="S17" s="21">
        <f>'data=tdc-a'!U17-'data=tdc-a'!I17</f>
        <v>2.3333333333333983E-2</v>
      </c>
      <c r="T17" s="20">
        <f>'data=tdc-a'!V17-'data=tdc-a'!J17</f>
        <v>2.9294358627429351E-2</v>
      </c>
      <c r="U17" s="21">
        <f>'data=tdc-a'!Z17-'data=tdc-a'!H17</f>
        <v>-3.333333333332994E-3</v>
      </c>
      <c r="V17" s="21">
        <f>'data=tdc-a'!AA17-'data=tdc-a'!I17</f>
        <v>3.6666666666667014E-2</v>
      </c>
      <c r="W17" s="20">
        <f>'data=tdc-a'!AB17-'data=tdc-a'!J17</f>
        <v>3.5428538370314566E-3</v>
      </c>
    </row>
    <row r="18" spans="1:23" x14ac:dyDescent="0.2">
      <c r="B18" s="10">
        <v>2</v>
      </c>
      <c r="C18" s="21">
        <f>'data=td'!N22-'data=td'!H22</f>
        <v>0</v>
      </c>
      <c r="D18" s="21">
        <f>'data=td'!O22-'data=td'!I22</f>
        <v>3.3333333333339654E-3</v>
      </c>
      <c r="E18" s="5">
        <f>'data=td'!P22-'data=td'!J22</f>
        <v>1.765346008318236E-3</v>
      </c>
      <c r="F18" s="21">
        <f>'data=td'!T22-'data=td'!H22</f>
        <v>0</v>
      </c>
      <c r="G18" s="21">
        <f>'data=td'!U22-'data=td'!I22</f>
        <v>2.3333333333333983E-2</v>
      </c>
      <c r="H18" s="5">
        <f>'data=td'!V22-'data=td'!J22</f>
        <v>1.2227798749922969E-2</v>
      </c>
      <c r="I18" s="21">
        <f>'data=td'!Z22-'data=td'!H22</f>
        <v>0</v>
      </c>
      <c r="J18" s="21">
        <f>'data=td'!AA22-'data=td'!I22</f>
        <v>3.3333333333339654E-3</v>
      </c>
      <c r="K18" s="5">
        <f>'data=td'!AB22-'data=td'!J22</f>
        <v>1.765346008318236E-3</v>
      </c>
      <c r="N18" s="10" t="s">
        <v>66</v>
      </c>
      <c r="O18" s="21">
        <f>'data=tdc-a'!N18-'data=tdc-a'!H18</f>
        <v>0</v>
      </c>
      <c r="P18" s="21">
        <f>'data=tdc-a'!O18-'data=tdc-a'!I18</f>
        <v>0</v>
      </c>
      <c r="Q18" s="5">
        <f>'data=tdc-a'!P18-'data=tdc-a'!J18</f>
        <v>0</v>
      </c>
      <c r="R18" s="21">
        <f>'data=tdc-a'!T18-'data=tdc-a'!H18</f>
        <v>0</v>
      </c>
      <c r="S18" s="21">
        <f>'data=tdc-a'!U18-'data=tdc-a'!I18</f>
        <v>1.0000000000000009E-2</v>
      </c>
      <c r="T18" s="5">
        <f>'data=tdc-a'!V18-'data=tdc-a'!J18</f>
        <v>5.3552834060014431E-3</v>
      </c>
      <c r="U18" s="21">
        <f>'data=tdc-a'!Z18-'data=tdc-a'!H18</f>
        <v>0</v>
      </c>
      <c r="V18" s="21">
        <f>'data=tdc-a'!AA18-'data=tdc-a'!I18</f>
        <v>-1.0000000000000009E-2</v>
      </c>
      <c r="W18" s="5">
        <f>'data=tdc-a'!AB18-'data=tdc-a'!J18</f>
        <v>-5.4132828652724285E-3</v>
      </c>
    </row>
    <row r="19" spans="1:23" x14ac:dyDescent="0.2">
      <c r="B19" s="10" t="s">
        <v>9</v>
      </c>
      <c r="C19" s="21">
        <f>'data=td'!N23-'data=td'!H23</f>
        <v>3.3333333333340764E-3</v>
      </c>
      <c r="D19" s="21">
        <f>'data=td'!O23-'data=td'!I23</f>
        <v>0</v>
      </c>
      <c r="E19" s="5">
        <f>'data=td'!P23-'data=td'!J23</f>
        <v>1.9469569097649853E-3</v>
      </c>
      <c r="F19" s="21">
        <f>'data=td'!T23-'data=td'!H23</f>
        <v>1.3333333333333974E-2</v>
      </c>
      <c r="G19" s="21">
        <f>'data=td'!U23-'data=td'!I23</f>
        <v>-2.666666666666706E-2</v>
      </c>
      <c r="H19" s="5">
        <f>'data=td'!V23-'data=td'!J23</f>
        <v>-3.980362122461667E-3</v>
      </c>
      <c r="I19" s="21">
        <f>'data=td'!Z23-'data=td'!H23</f>
        <v>0</v>
      </c>
      <c r="J19" s="21">
        <f>'data=td'!AA23-'data=td'!I23</f>
        <v>-6.6666666666670427E-3</v>
      </c>
      <c r="K19" s="5">
        <f>'data=td'!AB23-'data=td'!J23</f>
        <v>-2.8219439363385002E-3</v>
      </c>
      <c r="N19" s="10" t="s">
        <v>67</v>
      </c>
      <c r="O19" s="21">
        <f>'data=tdc-a'!N19-'data=tdc-a'!H19</f>
        <v>0</v>
      </c>
      <c r="P19" s="21">
        <f>'data=tdc-a'!O19-'data=tdc-a'!I19</f>
        <v>0</v>
      </c>
      <c r="Q19" s="5">
        <f>'data=tdc-a'!P19-'data=tdc-a'!J19</f>
        <v>0</v>
      </c>
      <c r="R19" s="21">
        <f>'data=tdc-a'!T19-'data=tdc-a'!H19</f>
        <v>1.3333333333332975E-2</v>
      </c>
      <c r="S19" s="21">
        <f>'data=tdc-a'!U19-'data=tdc-a'!I19</f>
        <v>1.6666666666667052E-2</v>
      </c>
      <c r="T19" s="5">
        <f>'data=tdc-a'!V19-'data=tdc-a'!J19</f>
        <v>1.4849658020389622E-2</v>
      </c>
      <c r="U19" s="21">
        <f>'data=tdc-a'!Z19-'data=tdc-a'!H19</f>
        <v>0</v>
      </c>
      <c r="V19" s="21">
        <f>'data=tdc-a'!AA19-'data=tdc-a'!I19</f>
        <v>1.3333333333333974E-2</v>
      </c>
      <c r="W19" s="5">
        <f>'data=tdc-a'!AB19-'data=tdc-a'!J19</f>
        <v>5.7986345725836719E-3</v>
      </c>
    </row>
    <row r="20" spans="1:23" x14ac:dyDescent="0.2">
      <c r="M20" s="10" t="s">
        <v>49</v>
      </c>
      <c r="N20" s="10">
        <v>0</v>
      </c>
      <c r="O20" s="21">
        <f>'data=tdc-a'!N25-'data=tdc-a'!H25</f>
        <v>2.3333333333332984E-2</v>
      </c>
      <c r="P20" s="21">
        <f>'data=tdc-a'!O25-'data=tdc-a'!I25</f>
        <v>-2.3333333333333983E-2</v>
      </c>
      <c r="Q20" s="5">
        <f>'data=tdc-a'!P25-'data=tdc-a'!J25</f>
        <v>1.1833333333332918E-2</v>
      </c>
      <c r="R20" s="21">
        <f>'data=tdc-a'!T25-'data=tdc-a'!H25</f>
        <v>9.3333333333332991E-2</v>
      </c>
      <c r="S20" s="21">
        <f>'data=tdc-a'!U25-'data=tdc-a'!I25</f>
        <v>-6.3333333333334019E-2</v>
      </c>
      <c r="T20" s="5">
        <f>'data=tdc-a'!V25-'data=tdc-a'!J25</f>
        <v>4.5672186521667046E-2</v>
      </c>
      <c r="U20" s="21">
        <f>'data=tdc-a'!Z25-'data=tdc-a'!H25</f>
        <v>2.0000000000000018E-2</v>
      </c>
      <c r="V20" s="21">
        <f>'data=tdc-a'!AA25-'data=tdc-a'!I25</f>
        <v>-3.3333333333339654E-3</v>
      </c>
      <c r="W20" s="5">
        <f>'data=tdc-a'!AB25-'data=tdc-a'!J25</f>
        <v>1.5068086883876175E-2</v>
      </c>
    </row>
    <row r="21" spans="1:23" x14ac:dyDescent="0.2">
      <c r="A21" s="14" t="s">
        <v>59</v>
      </c>
      <c r="C21" s="22" t="s">
        <v>2</v>
      </c>
      <c r="D21" s="22"/>
      <c r="E21" s="12"/>
      <c r="F21" s="22" t="s">
        <v>3</v>
      </c>
      <c r="G21" s="22"/>
      <c r="H21" s="12"/>
      <c r="I21" s="22" t="s">
        <v>4</v>
      </c>
      <c r="J21" s="22"/>
      <c r="K21" s="12"/>
      <c r="M21" s="5"/>
      <c r="N21" s="10">
        <v>2</v>
      </c>
      <c r="O21" s="21">
        <f>'data=tdc-a'!N26-'data=tdc-a'!H26</f>
        <v>0</v>
      </c>
      <c r="P21" s="21">
        <f>'data=tdc-a'!O26-'data=tdc-a'!I26</f>
        <v>1.3333333333333974E-2</v>
      </c>
      <c r="Q21" s="5">
        <f>'data=tdc-a'!P26-'data=tdc-a'!J26</f>
        <v>7.0241535374903075E-3</v>
      </c>
      <c r="R21" s="21">
        <f>'data=tdc-a'!T26-'data=tdc-a'!H26</f>
        <v>-3.3333333333329662E-3</v>
      </c>
      <c r="S21" s="21">
        <f>'data=tdc-a'!U26-'data=tdc-a'!I26</f>
        <v>3.6666666666666958E-2</v>
      </c>
      <c r="T21" s="5">
        <f>'data=tdc-a'!V26-'data=tdc-a'!J26</f>
        <v>1.7446710273182342E-2</v>
      </c>
      <c r="U21" s="21">
        <f>'data=tdc-a'!Z26-'data=tdc-a'!H26</f>
        <v>0</v>
      </c>
      <c r="V21" s="21">
        <f>'data=tdc-a'!AA26-'data=tdc-a'!I26</f>
        <v>1.0000000000000009E-2</v>
      </c>
      <c r="W21" s="5">
        <f>'data=tdc-a'!AB26-'data=tdc-a'!J26</f>
        <v>5.2773900037390575E-3</v>
      </c>
    </row>
    <row r="22" spans="1:23" x14ac:dyDescent="0.2">
      <c r="A22" s="5"/>
      <c r="C22" s="22" t="s">
        <v>45</v>
      </c>
      <c r="D22" s="22" t="s">
        <v>46</v>
      </c>
      <c r="E22" s="12" t="s">
        <v>58</v>
      </c>
      <c r="F22" s="22" t="s">
        <v>45</v>
      </c>
      <c r="G22" s="22" t="s">
        <v>46</v>
      </c>
      <c r="H22" s="12" t="s">
        <v>58</v>
      </c>
      <c r="I22" s="22" t="s">
        <v>45</v>
      </c>
      <c r="J22" s="22" t="s">
        <v>46</v>
      </c>
      <c r="K22" s="12" t="s">
        <v>58</v>
      </c>
      <c r="M22" s="5"/>
      <c r="N22" s="10" t="s">
        <v>9</v>
      </c>
      <c r="O22" s="21">
        <f>'data=tdc-a'!N27-'data=tdc-a'!H27</f>
        <v>1.0000000000000009E-2</v>
      </c>
      <c r="P22" s="21">
        <f>'data=tdc-a'!O27-'data=tdc-a'!I27</f>
        <v>-3.3333333333340764E-3</v>
      </c>
      <c r="Q22" s="5">
        <f>'data=tdc-a'!P27-'data=tdc-a'!J27</f>
        <v>4.2609558244097734E-3</v>
      </c>
      <c r="R22" s="21">
        <f>'data=tdc-a'!T27-'data=tdc-a'!H27</f>
        <v>4.3333333333334001E-2</v>
      </c>
      <c r="S22" s="21">
        <f>'data=tdc-a'!U27-'data=tdc-a'!I27</f>
        <v>-1.6666666666667052E-2</v>
      </c>
      <c r="T22" s="5">
        <f>'data=tdc-a'!V27-'data=tdc-a'!J27</f>
        <v>1.6466260405639699E-2</v>
      </c>
      <c r="U22" s="21">
        <f>'data=tdc-a'!Z27-'data=tdc-a'!H27</f>
        <v>1.0000000000000009E-2</v>
      </c>
      <c r="V22" s="21">
        <f>'data=tdc-a'!AA27-'data=tdc-a'!I27</f>
        <v>0</v>
      </c>
      <c r="W22" s="5">
        <f>'data=tdc-a'!AB27-'data=tdc-a'!J27</f>
        <v>5.7191533757313673E-3</v>
      </c>
    </row>
    <row r="23" spans="1:23" s="20" customFormat="1" x14ac:dyDescent="0.2">
      <c r="A23" s="19" t="s">
        <v>44</v>
      </c>
      <c r="B23" s="19">
        <v>0</v>
      </c>
      <c r="C23" s="21">
        <f>'data=c'!N3-'data=c'!H3</f>
        <v>-1.0000000000000009E-2</v>
      </c>
      <c r="D23" s="21">
        <f>'data=c'!O3-'data=c'!I3</f>
        <v>0</v>
      </c>
      <c r="E23" s="20">
        <f>'data=c'!P3-'data=c'!J3</f>
        <v>0</v>
      </c>
      <c r="F23" s="21">
        <f>'data=c'!T3-'data=c'!H3</f>
        <v>2.0000000000000018E-2</v>
      </c>
      <c r="G23" s="21">
        <f>'data=c'!U3-'data=c'!I3</f>
        <v>2.0000000000000018E-2</v>
      </c>
      <c r="H23" s="20">
        <f>'data=c'!V3-'data=c'!J3</f>
        <v>3.0000000000000027E-2</v>
      </c>
      <c r="I23" s="21">
        <f>'data=c'!Z3-'data=c'!H3</f>
        <v>-4.0000000000000036E-2</v>
      </c>
      <c r="J23" s="21">
        <f>'data=c'!AA3-'data=c'!I3</f>
        <v>8.9999999999999969E-2</v>
      </c>
      <c r="K23" s="20">
        <f>'data=c'!AB3-'data=c'!J3</f>
        <v>2.0000000000000018E-2</v>
      </c>
      <c r="N23" s="19" t="s">
        <v>62</v>
      </c>
      <c r="O23" s="21">
        <f>'data=tdc-a'!N32-'data=tdc-a'!H32</f>
        <v>1.3333333333332975E-2</v>
      </c>
      <c r="P23" s="21">
        <f>'data=tdc-a'!O32-'data=tdc-a'!I32</f>
        <v>-2.0000000000000018E-2</v>
      </c>
      <c r="Q23" s="20">
        <f>'data=tdc-a'!P32-'data=tdc-a'!J32</f>
        <v>8.6280729579695237E-3</v>
      </c>
      <c r="R23" s="21">
        <f>'data=tdc-a'!T32-'data=tdc-a'!H32</f>
        <v>9.9999999999999978E-2</v>
      </c>
      <c r="S23" s="21">
        <f>'data=tdc-a'!U32-'data=tdc-a'!I32</f>
        <v>2.0000000000000018E-2</v>
      </c>
      <c r="T23" s="20">
        <f>'data=tdc-a'!V32-'data=tdc-a'!J32</f>
        <v>9.404117009750812E-2</v>
      </c>
      <c r="U23" s="21">
        <f>'data=tdc-a'!Z32-'data=tdc-a'!H32</f>
        <v>2.9999999999999971E-2</v>
      </c>
      <c r="V23" s="21">
        <f>'data=tdc-a'!AA32-'data=tdc-a'!I32</f>
        <v>2.0000000000000018E-2</v>
      </c>
      <c r="W23" s="20">
        <f>'data=tdc-a'!AB32-'data=tdc-a'!J32</f>
        <v>3.2227920227920204E-2</v>
      </c>
    </row>
    <row r="24" spans="1:23" x14ac:dyDescent="0.2">
      <c r="A24" s="5"/>
      <c r="B24" s="10">
        <v>2</v>
      </c>
      <c r="C24" s="21">
        <f>'data=c'!N4-'data=c'!H4</f>
        <v>0</v>
      </c>
      <c r="D24" s="21">
        <f>'data=c'!O4-'data=c'!I4</f>
        <v>-1.0000000000000009E-2</v>
      </c>
      <c r="E24" s="5">
        <f>'data=c'!P4-'data=c'!J4</f>
        <v>0</v>
      </c>
      <c r="F24" s="21">
        <f>'data=c'!T4-'data=c'!H4</f>
        <v>0</v>
      </c>
      <c r="G24" s="21">
        <f>'data=c'!U4-'data=c'!I4</f>
        <v>0</v>
      </c>
      <c r="H24" s="5">
        <f>'data=c'!V4-'data=c'!J4</f>
        <v>0</v>
      </c>
      <c r="I24" s="21">
        <f>'data=c'!Z4-'data=c'!H4</f>
        <v>2.0000000000000018E-2</v>
      </c>
      <c r="J24" s="21">
        <f>'data=c'!AA4-'data=c'!I4</f>
        <v>-3.0000000000000027E-2</v>
      </c>
      <c r="K24" s="5">
        <f>'data=c'!AB4-'data=c'!J4</f>
        <v>-1.0000000000000009E-2</v>
      </c>
      <c r="M24" s="5"/>
      <c r="N24" s="10" t="s">
        <v>63</v>
      </c>
      <c r="O24" s="21">
        <f>'data=tdc-a'!N33-'data=tdc-a'!H33</f>
        <v>0</v>
      </c>
      <c r="P24" s="21">
        <f>'data=tdc-a'!O33-'data=tdc-a'!I33</f>
        <v>2.0000000000000018E-2</v>
      </c>
      <c r="Q24" s="5">
        <f>'data=tdc-a'!P33-'data=tdc-a'!J33</f>
        <v>1.3112948929413171E-2</v>
      </c>
      <c r="R24" s="21">
        <f>'data=tdc-a'!T33-'data=tdc-a'!H33</f>
        <v>6.6666666666669316E-3</v>
      </c>
      <c r="S24" s="21">
        <f>'data=tdc-a'!U33-'data=tdc-a'!I33</f>
        <v>8.9999999999999969E-2</v>
      </c>
      <c r="T24" s="5">
        <f>'data=tdc-a'!V33-'data=tdc-a'!J33</f>
        <v>5.9415839932487446E-2</v>
      </c>
      <c r="U24" s="21">
        <f>'data=tdc-a'!Z33-'data=tdc-a'!H33</f>
        <v>6.6666666666669316E-3</v>
      </c>
      <c r="V24" s="21">
        <f>'data=tdc-a'!AA33-'data=tdc-a'!I33</f>
        <v>2.3333333333332984E-2</v>
      </c>
      <c r="W24" s="5">
        <f>'data=tdc-a'!AB33-'data=tdc-a'!J33</f>
        <v>1.7746280751647303E-2</v>
      </c>
    </row>
    <row r="25" spans="1:23" x14ac:dyDescent="0.2">
      <c r="A25" s="5"/>
      <c r="B25" s="10" t="s">
        <v>9</v>
      </c>
      <c r="C25" s="21">
        <f>'data=c'!N5-'data=c'!H5</f>
        <v>0</v>
      </c>
      <c r="D25" s="21">
        <f>'data=c'!O5-'data=c'!I5</f>
        <v>0</v>
      </c>
      <c r="E25" s="5">
        <f>'data=c'!P5-'data=c'!J5</f>
        <v>0</v>
      </c>
      <c r="F25" s="21">
        <f>'data=c'!T5-'data=c'!H5</f>
        <v>1.0000000000000009E-2</v>
      </c>
      <c r="G25" s="21">
        <f>'data=c'!U5-'data=c'!I5</f>
        <v>2.0000000000000018E-2</v>
      </c>
      <c r="H25" s="5">
        <f>'data=c'!V5-'data=c'!J5</f>
        <v>1.9999999999999907E-2</v>
      </c>
      <c r="I25" s="21">
        <f>'data=c'!Z5-'data=c'!H5</f>
        <v>-1.0000000000000009E-2</v>
      </c>
      <c r="J25" s="21">
        <f>'data=c'!AA5-'data=c'!I5</f>
        <v>3.0000000000000027E-2</v>
      </c>
      <c r="K25" s="5">
        <f>'data=c'!AB5-'data=c'!J5</f>
        <v>0</v>
      </c>
      <c r="M25" s="5"/>
      <c r="N25" s="10" t="s">
        <v>64</v>
      </c>
      <c r="O25" s="21">
        <f>'data=tdc-a'!N34-'data=tdc-a'!H34</f>
        <v>3.3333333333330772E-3</v>
      </c>
      <c r="P25" s="21">
        <f>'data=tdc-a'!O34-'data=tdc-a'!I34</f>
        <v>-3.3333333333330772E-3</v>
      </c>
      <c r="Q25" s="5">
        <f>'data=tdc-a'!P34-'data=tdc-a'!J34</f>
        <v>5.1851851851847375E-4</v>
      </c>
      <c r="R25" s="21">
        <f>'data=tdc-a'!T34-'data=tdc-a'!H34</f>
        <v>5.0000000000000044E-2</v>
      </c>
      <c r="S25" s="21">
        <f>'data=tdc-a'!U34-'data=tdc-a'!I34</f>
        <v>5.33333333333329E-2</v>
      </c>
      <c r="T25" s="5">
        <f>'data=tdc-a'!V34-'data=tdc-a'!J34</f>
        <v>5.1723076923076761E-2</v>
      </c>
      <c r="U25" s="21">
        <f>'data=tdc-a'!Z34-'data=tdc-a'!H34</f>
        <v>1.3333333333333086E-2</v>
      </c>
      <c r="V25" s="21">
        <f>'data=tdc-a'!AA34-'data=tdc-a'!I34</f>
        <v>2.3333333333332984E-2</v>
      </c>
      <c r="W25" s="5">
        <f>'data=tdc-a'!AB34-'data=tdc-a'!J34</f>
        <v>1.7634417932031576E-2</v>
      </c>
    </row>
    <row r="26" spans="1:23" s="20" customFormat="1" x14ac:dyDescent="0.2">
      <c r="A26" s="19" t="s">
        <v>49</v>
      </c>
      <c r="B26" s="19">
        <v>0</v>
      </c>
      <c r="C26" s="21">
        <f>'data=c'!N9-'data=c'!H9</f>
        <v>0</v>
      </c>
      <c r="D26" s="21">
        <f>'data=c'!O9-'data=c'!I9</f>
        <v>0</v>
      </c>
      <c r="E26" s="20">
        <f>'data=c'!P9-'data=c'!J9</f>
        <v>0</v>
      </c>
      <c r="F26" s="21">
        <f>'data=c'!T9-'data=c'!H9</f>
        <v>-2.0000000000000018E-2</v>
      </c>
      <c r="G26" s="21">
        <f>'data=c'!U9-'data=c'!I9</f>
        <v>1.0000000000000009E-2</v>
      </c>
      <c r="H26" s="20">
        <f>'data=c'!V9-'data=c'!J9</f>
        <v>-1.0000000000000009E-2</v>
      </c>
      <c r="I26" s="21">
        <f>'data=c'!Z9-'data=c'!H9</f>
        <v>0</v>
      </c>
      <c r="J26" s="21">
        <f>'data=c'!AA9-'data=c'!I9</f>
        <v>1.0000000000000009E-2</v>
      </c>
      <c r="K26" s="20">
        <f>'data=c'!AB9-'data=c'!J9</f>
        <v>0</v>
      </c>
      <c r="N26" s="19" t="s">
        <v>65</v>
      </c>
      <c r="O26" s="21">
        <f>'data=tdc-a'!N39-'data=tdc-a'!H39</f>
        <v>2.6666666666667005E-2</v>
      </c>
      <c r="P26" s="21">
        <f>'data=tdc-a'!O39-'data=tdc-a'!I39</f>
        <v>-2.0000000000000018E-2</v>
      </c>
      <c r="Q26" s="20">
        <f>'data=tdc-a'!P39-'data=tdc-a'!J39</f>
        <v>1.3267645480708523E-2</v>
      </c>
      <c r="R26" s="21">
        <f>'data=tdc-a'!T39-'data=tdc-a'!H39</f>
        <v>8.6666666666667003E-2</v>
      </c>
      <c r="S26" s="21">
        <f>'data=tdc-a'!U39-'data=tdc-a'!I39</f>
        <v>-9.0000000000000024E-2</v>
      </c>
      <c r="T26" s="20">
        <f>'data=tdc-a'!V39-'data=tdc-a'!J39</f>
        <v>2.157795990915401E-2</v>
      </c>
      <c r="U26" s="21">
        <f>'data=tdc-a'!Z39-'data=tdc-a'!H39</f>
        <v>1.3333333333333974E-2</v>
      </c>
      <c r="V26" s="21">
        <f>'data=tdc-a'!AA39-'data=tdc-a'!I39</f>
        <v>-1.3333333333333031E-2</v>
      </c>
      <c r="W26" s="20">
        <f>'data=tdc-a'!AB39-'data=tdc-a'!J39</f>
        <v>5.9379217273961005E-3</v>
      </c>
    </row>
    <row r="27" spans="1:23" x14ac:dyDescent="0.2">
      <c r="A27" s="10"/>
      <c r="B27" s="10">
        <v>2</v>
      </c>
      <c r="C27" s="21">
        <f>'data=c'!N10-'data=c'!H10</f>
        <v>0</v>
      </c>
      <c r="D27" s="21">
        <f>'data=c'!O10-'data=c'!I10</f>
        <v>0</v>
      </c>
      <c r="E27" s="5">
        <f>'data=c'!P10-'data=c'!J10</f>
        <v>0</v>
      </c>
      <c r="F27" s="21">
        <f>'data=c'!T10-'data=c'!H10</f>
        <v>0</v>
      </c>
      <c r="G27" s="21">
        <f>'data=c'!U10-'data=c'!I10</f>
        <v>-1.0000000000000009E-2</v>
      </c>
      <c r="H27" s="5">
        <f>'data=c'!V10-'data=c'!J10</f>
        <v>0</v>
      </c>
      <c r="I27" s="21">
        <f>'data=c'!Z10-'data=c'!H10</f>
        <v>0</v>
      </c>
      <c r="J27" s="21">
        <f>'data=c'!AA10-'data=c'!I10</f>
        <v>-1.0000000000000009E-2</v>
      </c>
      <c r="K27" s="5">
        <f>'data=c'!AB10-'data=c'!J10</f>
        <v>0</v>
      </c>
      <c r="M27" s="5"/>
      <c r="N27" s="10" t="s">
        <v>66</v>
      </c>
      <c r="O27" s="21">
        <f>'data=tdc-a'!N40-'data=tdc-a'!H40</f>
        <v>0</v>
      </c>
      <c r="P27" s="21">
        <f>'data=tdc-a'!O40-'data=tdc-a'!I40</f>
        <v>1.3333333333333974E-2</v>
      </c>
      <c r="Q27" s="5">
        <f>'data=tdc-a'!P40-'data=tdc-a'!J40</f>
        <v>6.8778192339910005E-3</v>
      </c>
      <c r="R27" s="21">
        <f>'data=tdc-a'!T40-'data=tdc-a'!H40</f>
        <v>-6.6666666666669316E-3</v>
      </c>
      <c r="S27" s="21">
        <f>'data=tdc-a'!U40-'data=tdc-a'!I40</f>
        <v>3.0000000000000027E-2</v>
      </c>
      <c r="T27" s="5">
        <f>'data=tdc-a'!V40-'data=tdc-a'!J40</f>
        <v>1.2019848219497753E-2</v>
      </c>
      <c r="U27" s="21">
        <f>'data=tdc-a'!Z40-'data=tdc-a'!H40</f>
        <v>0</v>
      </c>
      <c r="V27" s="21">
        <f>'data=tdc-a'!AA40-'data=tdc-a'!I40</f>
        <v>3.3333333333339654E-3</v>
      </c>
      <c r="W27" s="5">
        <f>'data=tdc-a'!AB40-'data=tdc-a'!J40</f>
        <v>1.7284729281229483E-3</v>
      </c>
    </row>
    <row r="28" spans="1:23" x14ac:dyDescent="0.2">
      <c r="A28" s="5"/>
      <c r="B28" s="10" t="s">
        <v>9</v>
      </c>
      <c r="C28" s="21">
        <f>'data=c'!N11-'data=c'!H11</f>
        <v>0</v>
      </c>
      <c r="D28" s="21">
        <f>'data=c'!O11-'data=c'!I11</f>
        <v>0</v>
      </c>
      <c r="E28" s="5">
        <f>'data=c'!P11-'data=c'!J11</f>
        <v>0</v>
      </c>
      <c r="F28" s="21">
        <f>'data=c'!T11-'data=c'!H11</f>
        <v>-1.0000000000000009E-2</v>
      </c>
      <c r="G28" s="21">
        <f>'data=c'!U11-'data=c'!I11</f>
        <v>0</v>
      </c>
      <c r="H28" s="5">
        <f>'data=c'!V11-'data=c'!J11</f>
        <v>0</v>
      </c>
      <c r="I28" s="21">
        <f>'data=c'!Z11-'data=c'!H11</f>
        <v>0</v>
      </c>
      <c r="J28" s="21">
        <f>'data=c'!AA11-'data=c'!I11</f>
        <v>0</v>
      </c>
      <c r="K28" s="5">
        <f>'data=c'!AB11-'data=c'!J11</f>
        <v>1.0000000000000009E-2</v>
      </c>
      <c r="M28" s="5"/>
      <c r="N28" s="10" t="s">
        <v>67</v>
      </c>
      <c r="O28" s="21">
        <f>'data=tdc-a'!N41-'data=tdc-a'!H41</f>
        <v>1.0000000000000009E-2</v>
      </c>
      <c r="P28" s="21">
        <f>'data=tdc-a'!O41-'data=tdc-a'!I41</f>
        <v>-1.0000000000000009E-2</v>
      </c>
      <c r="Q28" s="5">
        <f>'data=tdc-a'!P41-'data=tdc-a'!J41</f>
        <v>1.0243902439024399E-3</v>
      </c>
      <c r="R28" s="21">
        <f>'data=tdc-a'!T41-'data=tdc-a'!H41</f>
        <v>4.0000000000000036E-2</v>
      </c>
      <c r="S28" s="21">
        <f>'data=tdc-a'!U41-'data=tdc-a'!I41</f>
        <v>-3.3333333333333104E-2</v>
      </c>
      <c r="T28" s="5">
        <f>'data=tdc-a'!V41-'data=tdc-a'!J41</f>
        <v>5.6586155181941322E-3</v>
      </c>
      <c r="U28" s="21">
        <f>'data=tdc-a'!Z41-'data=tdc-a'!H41</f>
        <v>6.6666666666670427E-3</v>
      </c>
      <c r="V28" s="21">
        <f>'data=tdc-a'!AA41-'data=tdc-a'!I41</f>
        <v>-6.6666666666660435E-3</v>
      </c>
      <c r="W28" s="5">
        <f>'data=tdc-a'!AB41-'data=tdc-a'!J41</f>
        <v>7.1544715447191543E-4</v>
      </c>
    </row>
    <row r="29" spans="1:23" s="20" customFormat="1" x14ac:dyDescent="0.2">
      <c r="A29" s="19" t="s">
        <v>50</v>
      </c>
      <c r="B29" s="19">
        <v>0</v>
      </c>
      <c r="C29" s="21">
        <f>'data=c'!N15-'data=c'!H15</f>
        <v>0</v>
      </c>
      <c r="D29" s="21">
        <f>'data=c'!O15-'data=c'!I15</f>
        <v>-2.0000000000000018E-2</v>
      </c>
      <c r="E29" s="20">
        <f>'data=c'!P15-'data=c'!J15</f>
        <v>-1.0000000000000009E-2</v>
      </c>
      <c r="F29" s="21">
        <f>'data=c'!T15-'data=c'!H15</f>
        <v>0</v>
      </c>
      <c r="G29" s="21">
        <f>'data=c'!U15-'data=c'!I15</f>
        <v>-1.0000000000000009E-2</v>
      </c>
      <c r="H29" s="20">
        <f>'data=c'!V15-'data=c'!J15</f>
        <v>-1.0000000000000009E-2</v>
      </c>
      <c r="I29" s="21">
        <f>'data=c'!Z15-'data=c'!H15</f>
        <v>2.0000000000000018E-2</v>
      </c>
      <c r="J29" s="21">
        <f>'data=c'!AA15-'data=c'!I15</f>
        <v>0</v>
      </c>
      <c r="K29" s="20">
        <f>'data=c'!AB15-'data=c'!J15</f>
        <v>2.0000000000000018E-2</v>
      </c>
      <c r="M29" s="19" t="s">
        <v>50</v>
      </c>
      <c r="N29" s="19">
        <v>0</v>
      </c>
      <c r="O29" s="21">
        <f>'data=tdc-a'!N46-'data=tdc-a'!H46</f>
        <v>1.3333333333333031E-2</v>
      </c>
      <c r="P29" s="21">
        <f>'data=tdc-a'!O46-'data=tdc-a'!I46</f>
        <v>-3.3333333333329662E-3</v>
      </c>
      <c r="Q29" s="20">
        <f>'data=tdc-a'!P46-'data=tdc-a'!J46</f>
        <v>1.0343162871718159E-2</v>
      </c>
      <c r="R29" s="21">
        <f>'data=tdc-a'!T46-'data=tdc-a'!H46</f>
        <v>4.3333333333333002E-2</v>
      </c>
      <c r="S29" s="21">
        <f>'data=tdc-a'!U46-'data=tdc-a'!I46</f>
        <v>-6.3333333333332908E-2</v>
      </c>
      <c r="T29" s="20">
        <f>'data=tdc-a'!V46-'data=tdc-a'!J46</f>
        <v>1.6102888272175819E-2</v>
      </c>
      <c r="U29" s="21">
        <f>'data=tdc-a'!Z46-'data=tdc-a'!H46</f>
        <v>1.6666666666665997E-2</v>
      </c>
      <c r="V29" s="21">
        <f>'data=tdc-a'!AA46-'data=tdc-a'!I46</f>
        <v>-1.3333333333332975E-2</v>
      </c>
      <c r="W29" s="20">
        <f>'data=tdc-a'!AB46-'data=tdc-a'!J46</f>
        <v>1.0460700532123335E-2</v>
      </c>
    </row>
    <row r="30" spans="1:23" x14ac:dyDescent="0.2">
      <c r="A30" s="5"/>
      <c r="B30" s="10">
        <v>2</v>
      </c>
      <c r="C30" s="21">
        <f>'data=c'!N16-'data=c'!H16</f>
        <v>-1.0000000000000009E-2</v>
      </c>
      <c r="D30" s="21">
        <f>'data=c'!O16-'data=c'!I16</f>
        <v>0</v>
      </c>
      <c r="E30" s="5">
        <f>'data=c'!P16-'data=c'!J16</f>
        <v>0</v>
      </c>
      <c r="F30" s="21">
        <f>'data=c'!T16-'data=c'!H16</f>
        <v>-1.0000000000000009E-2</v>
      </c>
      <c r="G30" s="21">
        <f>'data=c'!U16-'data=c'!I16</f>
        <v>-1.0000000000000009E-2</v>
      </c>
      <c r="H30" s="5">
        <f>'data=c'!V16-'data=c'!J16</f>
        <v>0</v>
      </c>
      <c r="I30" s="21">
        <f>'data=c'!Z16-'data=c'!H16</f>
        <v>0</v>
      </c>
      <c r="J30" s="21">
        <f>'data=c'!AA16-'data=c'!I16</f>
        <v>1.0000000000000009E-2</v>
      </c>
      <c r="K30" s="5">
        <f>'data=c'!AB16-'data=c'!J16</f>
        <v>0</v>
      </c>
      <c r="M30" s="5"/>
      <c r="N30" s="10">
        <v>2</v>
      </c>
      <c r="O30" s="21">
        <f>'data=tdc-a'!N47-'data=tdc-a'!H47</f>
        <v>0</v>
      </c>
      <c r="P30" s="21">
        <f>'data=tdc-a'!O47-'data=tdc-a'!I47</f>
        <v>3.3333333333329662E-3</v>
      </c>
      <c r="Q30" s="5">
        <f>'data=tdc-a'!P47-'data=tdc-a'!J47</f>
        <v>1.7716061005458306E-3</v>
      </c>
      <c r="R30" s="21">
        <f>'data=tdc-a'!T47-'data=tdc-a'!H47</f>
        <v>0</v>
      </c>
      <c r="S30" s="21">
        <f>'data=tdc-a'!U47-'data=tdc-a'!I47</f>
        <v>2.3333333333332984E-2</v>
      </c>
      <c r="T30" s="5">
        <f>'data=tdc-a'!V47-'data=tdc-a'!J47</f>
        <v>1.2270931922345851E-2</v>
      </c>
      <c r="U30" s="21">
        <f>'data=tdc-a'!Z47-'data=tdc-a'!H47</f>
        <v>0</v>
      </c>
      <c r="V30" s="21">
        <f>'data=tdc-a'!AA47-'data=tdc-a'!I47</f>
        <v>6.6666666666669316E-3</v>
      </c>
      <c r="W30" s="5">
        <f>'data=tdc-a'!AB47-'data=tdc-a'!J47</f>
        <v>3.5369521088640665E-3</v>
      </c>
    </row>
    <row r="31" spans="1:23" x14ac:dyDescent="0.2">
      <c r="A31" s="5"/>
      <c r="B31" s="10" t="s">
        <v>9</v>
      </c>
      <c r="C31" s="21">
        <f>'data=c'!N17-'data=c'!H17</f>
        <v>0</v>
      </c>
      <c r="D31" s="21">
        <f>'data=c'!O17-'data=c'!I17</f>
        <v>-1.0000000000000009E-2</v>
      </c>
      <c r="E31" s="5">
        <f>'data=c'!P17-'data=c'!J17</f>
        <v>-1.0000000000000009E-2</v>
      </c>
      <c r="F31" s="21">
        <f>'data=c'!T17-'data=c'!H17</f>
        <v>0</v>
      </c>
      <c r="G31" s="21">
        <f>'data=c'!U17-'data=c'!I17</f>
        <v>0</v>
      </c>
      <c r="H31" s="5">
        <f>'data=c'!V17-'data=c'!J17</f>
        <v>-1.0000000000000009E-2</v>
      </c>
      <c r="I31" s="21">
        <f>'data=c'!Z17-'data=c'!H17</f>
        <v>1.0000000000000009E-2</v>
      </c>
      <c r="J31" s="21">
        <f>'data=c'!AA17-'data=c'!I17</f>
        <v>1.0000000000000009E-2</v>
      </c>
      <c r="K31" s="5">
        <f>'data=c'!AB17-'data=c'!J17</f>
        <v>1.0000000000000009E-2</v>
      </c>
      <c r="M31" s="5"/>
      <c r="N31" s="10" t="s">
        <v>9</v>
      </c>
      <c r="O31" s="21">
        <f>'data=tdc-a'!N48-'data=tdc-a'!H48</f>
        <v>6.6666666666669316E-3</v>
      </c>
      <c r="P31" s="21">
        <f>'data=tdc-a'!O48-'data=tdc-a'!I48</f>
        <v>0</v>
      </c>
      <c r="Q31" s="5">
        <f>'data=tdc-a'!P48-'data=tdc-a'!J48</f>
        <v>3.8710987096585159E-3</v>
      </c>
      <c r="R31" s="21">
        <f>'data=tdc-a'!T48-'data=tdc-a'!H48</f>
        <v>1.6666666666666941E-2</v>
      </c>
      <c r="S31" s="21">
        <f>'data=tdc-a'!U48-'data=tdc-a'!I48</f>
        <v>-2.0000000000000018E-2</v>
      </c>
      <c r="T31" s="5">
        <f>'data=tdc-a'!V48-'data=tdc-a'!J48</f>
        <v>7.9304012965208948E-4</v>
      </c>
      <c r="U31" s="21">
        <f>'data=tdc-a'!Z48-'data=tdc-a'!H48</f>
        <v>3.3333333333329662E-3</v>
      </c>
      <c r="V31" s="21">
        <f>'data=tdc-a'!AA48-'data=tdc-a'!I48</f>
        <v>-3.3333333333329662E-3</v>
      </c>
      <c r="W31" s="5">
        <f>'data=tdc-a'!AB48-'data=tdc-a'!J48</f>
        <v>5.1886792452826569E-4</v>
      </c>
    </row>
    <row r="32" spans="1:23" x14ac:dyDescent="0.2">
      <c r="M32" s="5"/>
      <c r="N32" s="19" t="s">
        <v>62</v>
      </c>
      <c r="O32" s="21">
        <f>'data=tdc-a'!N53-'data=tdc-a'!H53</f>
        <v>2.3333333333332984E-2</v>
      </c>
      <c r="P32" s="21">
        <f>'data=tdc-a'!O53-'data=tdc-a'!I53</f>
        <v>-1.0000000000000009E-2</v>
      </c>
      <c r="Q32" s="20">
        <f>'data=tdc-a'!P53-'data=tdc-a'!J53</f>
        <v>1.4357476635513788E-2</v>
      </c>
      <c r="R32" s="21">
        <f>'data=tdc-a'!T53-'data=tdc-a'!H53</f>
        <v>3.0000000000000027E-2</v>
      </c>
      <c r="S32" s="21">
        <f>'data=tdc-a'!U53-'data=tdc-a'!I53</f>
        <v>-9.6666666666667012E-2</v>
      </c>
      <c r="T32" s="20">
        <f>'data=tdc-a'!V53-'data=tdc-a'!J53</f>
        <v>-1.0095137743570959E-2</v>
      </c>
      <c r="U32" s="21">
        <f>'data=tdc-a'!Z53-'data=tdc-a'!H53</f>
        <v>6.6666666666660435E-3</v>
      </c>
      <c r="V32" s="21">
        <f>'data=tdc-a'!AA53-'data=tdc-a'!I53</f>
        <v>-6.0000000000000053E-2</v>
      </c>
      <c r="W32" s="20">
        <f>'data=tdc-a'!AB53-'data=tdc-a'!J53</f>
        <v>-1.3615824335360238E-2</v>
      </c>
    </row>
    <row r="33" spans="1:23" x14ac:dyDescent="0.2">
      <c r="A33" s="14" t="s">
        <v>60</v>
      </c>
      <c r="C33" s="22" t="s">
        <v>2</v>
      </c>
      <c r="D33" s="22"/>
      <c r="E33" s="12"/>
      <c r="F33" s="22" t="s">
        <v>3</v>
      </c>
      <c r="G33" s="22"/>
      <c r="H33" s="12"/>
      <c r="I33" s="22" t="s">
        <v>4</v>
      </c>
      <c r="J33" s="22"/>
      <c r="K33" s="12"/>
      <c r="M33" s="5"/>
      <c r="N33" s="10" t="s">
        <v>63</v>
      </c>
      <c r="O33" s="21">
        <f>'data=tdc-a'!N54-'data=tdc-a'!H54</f>
        <v>-3.3333333333339654E-3</v>
      </c>
      <c r="P33" s="21">
        <f>'data=tdc-a'!O54-'data=tdc-a'!I54</f>
        <v>1.3333333333333974E-2</v>
      </c>
      <c r="Q33" s="5">
        <f>'data=tdc-a'!P54-'data=tdc-a'!J54</f>
        <v>6.0642538475752517E-3</v>
      </c>
      <c r="R33" s="21">
        <f>'data=tdc-a'!T54-'data=tdc-a'!H54</f>
        <v>-2.3333333333332984E-2</v>
      </c>
      <c r="S33" s="21">
        <f>'data=tdc-a'!U54-'data=tdc-a'!I54</f>
        <v>2.6666666666666949E-2</v>
      </c>
      <c r="T33" s="5">
        <f>'data=tdc-a'!V54-'data=tdc-a'!J54</f>
        <v>4.3560412871892495E-3</v>
      </c>
      <c r="U33" s="21">
        <f>'data=tdc-a'!Z54-'data=tdc-a'!H54</f>
        <v>-2.0000000000000018E-2</v>
      </c>
      <c r="V33" s="21">
        <f>'data=tdc-a'!AA54-'data=tdc-a'!I54</f>
        <v>9.9999999999998979E-3</v>
      </c>
      <c r="W33" s="5">
        <f>'data=tdc-a'!AB54-'data=tdc-a'!J54</f>
        <v>-3.2371211059736282E-3</v>
      </c>
    </row>
    <row r="34" spans="1:23" x14ac:dyDescent="0.2">
      <c r="A34" s="5"/>
      <c r="C34" s="22" t="s">
        <v>45</v>
      </c>
      <c r="D34" s="22" t="s">
        <v>46</v>
      </c>
      <c r="E34" s="12" t="s">
        <v>58</v>
      </c>
      <c r="F34" s="22" t="s">
        <v>45</v>
      </c>
      <c r="G34" s="22" t="s">
        <v>46</v>
      </c>
      <c r="H34" s="12" t="s">
        <v>58</v>
      </c>
      <c r="I34" s="22" t="s">
        <v>45</v>
      </c>
      <c r="J34" s="22" t="s">
        <v>46</v>
      </c>
      <c r="K34" s="12" t="s">
        <v>58</v>
      </c>
      <c r="M34" s="5"/>
      <c r="N34" s="10" t="s">
        <v>64</v>
      </c>
      <c r="O34" s="21">
        <f>'data=tdc-a'!N55-'data=tdc-a'!H55</f>
        <v>1.0000000000000009E-2</v>
      </c>
      <c r="P34" s="21">
        <f>'data=tdc-a'!O55-'data=tdc-a'!I55</f>
        <v>6.6666666666659324E-3</v>
      </c>
      <c r="Q34" s="5">
        <f>'data=tdc-a'!P55-'data=tdc-a'!J55</f>
        <v>8.5817843248091608E-3</v>
      </c>
      <c r="R34" s="21">
        <f>'data=tdc-a'!T55-'data=tdc-a'!H55</f>
        <v>6.6666666666670427E-3</v>
      </c>
      <c r="S34" s="21">
        <f>'data=tdc-a'!U55-'data=tdc-a'!I55</f>
        <v>-3.3333333333333992E-2</v>
      </c>
      <c r="T34" s="5">
        <f>'data=tdc-a'!V55-'data=tdc-a'!J55</f>
        <v>-1.1224954462659587E-2</v>
      </c>
      <c r="U34" s="21">
        <f>'data=tdc-a'!Z55-'data=tdc-a'!H55</f>
        <v>-3.3333333333329662E-3</v>
      </c>
      <c r="V34" s="21">
        <f>'data=tdc-a'!AA55-'data=tdc-a'!I55</f>
        <v>-2.3333333333333983E-2</v>
      </c>
      <c r="W34" s="5">
        <f>'data=tdc-a'!AB55-'data=tdc-a'!J55</f>
        <v>-1.218328779599287E-2</v>
      </c>
    </row>
    <row r="35" spans="1:23" s="20" customFormat="1" x14ac:dyDescent="0.2">
      <c r="A35" s="19" t="s">
        <v>44</v>
      </c>
      <c r="B35" s="19">
        <v>0</v>
      </c>
      <c r="C35" s="21">
        <f>'data=tdsmall'!N3-'data=tdsmall'!H3</f>
        <v>-2.0000000000000018E-2</v>
      </c>
      <c r="D35" s="21">
        <f>'data=tdsmall'!O3-'data=tdsmall'!I3</f>
        <v>-4.9999999999999989E-2</v>
      </c>
      <c r="E35" s="20">
        <f>'data=tdsmall'!P3-'data=tdsmall'!J3</f>
        <v>-0.03</v>
      </c>
      <c r="F35" s="21">
        <f>'data=tdsmall'!T3-'data=tdsmall'!H3</f>
        <v>0.03</v>
      </c>
      <c r="G35" s="21">
        <f>'data=tdsmall'!U3-'data=tdsmall'!I3</f>
        <v>0</v>
      </c>
      <c r="H35" s="20">
        <f>'data=tdsmall'!V3-'data=tdsmall'!J3</f>
        <v>1.999999999999999E-2</v>
      </c>
      <c r="I35" s="21">
        <f>'data=tdsmall'!Z3-'data=tdsmall'!H3</f>
        <v>4.9999999999999989E-2</v>
      </c>
      <c r="J35" s="21">
        <f>'data=tdsmall'!AA3-'data=tdsmall'!I3</f>
        <v>8.0000000000000016E-2</v>
      </c>
      <c r="K35" s="20">
        <f>'data=tdsmall'!AB3-'data=tdsmall'!J3</f>
        <v>6.0000000000000026E-2</v>
      </c>
      <c r="N35" s="19" t="s">
        <v>65</v>
      </c>
      <c r="O35" s="21">
        <f>'data=tdc-a'!N60-'data=tdc-a'!H60</f>
        <v>6.6666666666669872E-3</v>
      </c>
      <c r="P35" s="21">
        <f>'data=tdc-a'!O60-'data=tdc-a'!I60</f>
        <v>0</v>
      </c>
      <c r="Q35" s="20">
        <f>'data=tdc-a'!P60-'data=tdc-a'!J60</f>
        <v>5.7112010796224744E-3</v>
      </c>
      <c r="R35" s="21">
        <f>'data=tdc-a'!T60-'data=tdc-a'!H60</f>
        <v>3.6666666666666958E-2</v>
      </c>
      <c r="S35" s="21">
        <f>'data=tdc-a'!U60-'data=tdc-a'!I60</f>
        <v>-5.3333333333333954E-2</v>
      </c>
      <c r="T35" s="20">
        <f>'data=tdc-a'!V60-'data=tdc-a'!J60</f>
        <v>1.4638888888888923E-2</v>
      </c>
      <c r="U35" s="21">
        <f>'data=tdc-a'!Z60-'data=tdc-a'!H60</f>
        <v>9.9999999999999534E-3</v>
      </c>
      <c r="V35" s="21">
        <f>'data=tdc-a'!AA60-'data=tdc-a'!I60</f>
        <v>0</v>
      </c>
      <c r="W35" s="20">
        <f>'data=tdc-a'!AB60-'data=tdc-a'!J60</f>
        <v>8.5322580645160739E-3</v>
      </c>
    </row>
    <row r="36" spans="1:23" x14ac:dyDescent="0.2">
      <c r="A36" s="5"/>
      <c r="B36" s="10">
        <v>2</v>
      </c>
      <c r="C36" s="21">
        <f>'data=tdsmall'!N4-'data=tdsmall'!H4</f>
        <v>-1.0000000000000009E-2</v>
      </c>
      <c r="D36" s="21">
        <f>'data=tdsmall'!O4-'data=tdsmall'!I4</f>
        <v>0</v>
      </c>
      <c r="E36" s="5">
        <f>'data=tdsmall'!P4-'data=tdsmall'!J4</f>
        <v>0</v>
      </c>
      <c r="F36" s="21">
        <f>'data=tdsmall'!T4-'data=tdsmall'!H4</f>
        <v>0</v>
      </c>
      <c r="G36" s="21">
        <f>'data=tdsmall'!U4-'data=tdsmall'!I4</f>
        <v>1.0000000000000009E-2</v>
      </c>
      <c r="H36" s="5">
        <f>'data=tdsmall'!V4-'data=tdsmall'!J4</f>
        <v>0</v>
      </c>
      <c r="I36" s="21">
        <f>'data=tdsmall'!Z4-'data=tdsmall'!H4</f>
        <v>0</v>
      </c>
      <c r="J36" s="21">
        <f>'data=tdsmall'!AA4-'data=tdsmall'!I4</f>
        <v>0</v>
      </c>
      <c r="K36" s="5">
        <f>'data=tdsmall'!AB4-'data=tdsmall'!J4</f>
        <v>0</v>
      </c>
      <c r="M36" s="5"/>
      <c r="N36" s="10" t="s">
        <v>66</v>
      </c>
      <c r="O36" s="21">
        <f>'data=tdc-a'!N61-'data=tdc-a'!H61</f>
        <v>0</v>
      </c>
      <c r="P36" s="21">
        <f>'data=tdc-a'!O61-'data=tdc-a'!I61</f>
        <v>6.6666666666670427E-3</v>
      </c>
      <c r="Q36" s="5">
        <f>'data=tdc-a'!P61-'data=tdc-a'!J61</f>
        <v>3.5244650465889871E-3</v>
      </c>
      <c r="R36" s="21">
        <f>'data=tdc-a'!T61-'data=tdc-a'!H61</f>
        <v>0</v>
      </c>
      <c r="S36" s="21">
        <f>'data=tdc-a'!U61-'data=tdc-a'!I61</f>
        <v>2.3333333333333983E-2</v>
      </c>
      <c r="T36" s="5">
        <f>'data=tdc-a'!V61-'data=tdc-a'!J61</f>
        <v>1.2227798749922969E-2</v>
      </c>
      <c r="U36" s="21">
        <f>'data=tdc-a'!Z61-'data=tdc-a'!H61</f>
        <v>0</v>
      </c>
      <c r="V36" s="21">
        <f>'data=tdc-a'!AA61-'data=tdc-a'!I61</f>
        <v>1.0000000000000009E-2</v>
      </c>
      <c r="W36" s="5">
        <f>'data=tdc-a'!AB61-'data=tdc-a'!J61</f>
        <v>5.2773900037390575E-3</v>
      </c>
    </row>
    <row r="37" spans="1:23" x14ac:dyDescent="0.2">
      <c r="A37" s="5"/>
      <c r="B37" s="10" t="s">
        <v>9</v>
      </c>
      <c r="C37" s="21">
        <f>'data=tdsmall'!N5-'data=tdsmall'!H5</f>
        <v>-1.0000000000000009E-2</v>
      </c>
      <c r="D37" s="21">
        <f>'data=tdsmall'!O5-'data=tdsmall'!I5</f>
        <v>-2.0000000000000018E-2</v>
      </c>
      <c r="E37" s="5">
        <f>'data=tdsmall'!P5-'data=tdsmall'!J5</f>
        <v>-1.9999999999999907E-2</v>
      </c>
      <c r="F37" s="21">
        <f>'data=tdsmall'!T5-'data=tdsmall'!H5</f>
        <v>1.9999999999999907E-2</v>
      </c>
      <c r="G37" s="21">
        <f>'data=tdsmall'!U5-'data=tdsmall'!I5</f>
        <v>1.0000000000000009E-2</v>
      </c>
      <c r="H37" s="5">
        <f>'data=tdsmall'!V5-'data=tdsmall'!J5</f>
        <v>1.0000000000000009E-2</v>
      </c>
      <c r="I37" s="21">
        <f>'data=tdsmall'!Z5-'data=tdsmall'!H5</f>
        <v>2.9999999999999916E-2</v>
      </c>
      <c r="J37" s="21">
        <f>'data=tdsmall'!AA5-'data=tdsmall'!I5</f>
        <v>5.0000000000000044E-2</v>
      </c>
      <c r="K37" s="5">
        <f>'data=tdsmall'!AB5-'data=tdsmall'!J5</f>
        <v>3.0000000000000027E-2</v>
      </c>
      <c r="M37" s="5"/>
      <c r="N37" s="10" t="s">
        <v>67</v>
      </c>
      <c r="O37" s="21">
        <f>'data=tdc-a'!N62-'data=tdc-a'!H62</f>
        <v>1.0000000000000009E-2</v>
      </c>
      <c r="P37" s="21">
        <f>'data=tdc-a'!O62-'data=tdc-a'!I62</f>
        <v>6.6666666666669316E-3</v>
      </c>
      <c r="Q37" s="5">
        <f>'data=tdc-a'!P62-'data=tdc-a'!J62</f>
        <v>8.6312217194571828E-3</v>
      </c>
      <c r="R37" s="21">
        <f>'data=tdc-a'!T62-'data=tdc-a'!H62</f>
        <v>2.3333333333332984E-2</v>
      </c>
      <c r="S37" s="21">
        <f>'data=tdc-a'!U62-'data=tdc-a'!I62</f>
        <v>-1.3333333333333086E-2</v>
      </c>
      <c r="T37" s="5">
        <f>'data=tdc-a'!V62-'data=tdc-a'!J62</f>
        <v>7.332322849564088E-3</v>
      </c>
      <c r="U37" s="21">
        <f>'data=tdc-a'!Z62-'data=tdc-a'!H62</f>
        <v>1.3333333333332975E-2</v>
      </c>
      <c r="V37" s="21">
        <f>'data=tdc-a'!AA62-'data=tdc-a'!I62</f>
        <v>3.3333333333339654E-3</v>
      </c>
      <c r="W37" s="5">
        <f>'data=tdc-a'!AB62-'data=tdc-a'!J62</f>
        <v>9.1050779286074857E-3</v>
      </c>
    </row>
    <row r="38" spans="1:23" s="20" customFormat="1" x14ac:dyDescent="0.2">
      <c r="A38" s="19" t="s">
        <v>49</v>
      </c>
      <c r="B38" s="19">
        <v>0</v>
      </c>
      <c r="C38" s="21">
        <f>'data=tdsmall'!N10-'data=tdsmall'!H10</f>
        <v>-4.0000000000000008E-2</v>
      </c>
      <c r="D38" s="21">
        <f>'data=tdsmall'!O10-'data=tdsmall'!I10</f>
        <v>0</v>
      </c>
      <c r="E38" s="20">
        <f>'data=tdsmall'!P10-'data=tdsmall'!J10</f>
        <v>-2.9999999999999971E-2</v>
      </c>
      <c r="F38" s="21">
        <f>'data=tdsmall'!T10-'data=tdsmall'!H10</f>
        <v>-4.9999999999999989E-2</v>
      </c>
      <c r="G38" s="21">
        <f>'data=tdsmall'!U10-'data=tdsmall'!I10</f>
        <v>0</v>
      </c>
      <c r="H38" s="20">
        <f>'data=tdsmall'!V10-'data=tdsmall'!J10</f>
        <v>-3.999999999999998E-2</v>
      </c>
      <c r="I38" s="21">
        <f>'data=tdsmall'!Z10-'data=tdsmall'!H10</f>
        <v>-1.0000000000000009E-2</v>
      </c>
      <c r="J38" s="21">
        <f>'data=tdsmall'!AA10-'data=tdsmall'!I10</f>
        <v>0.11000000000000004</v>
      </c>
      <c r="K38" s="20">
        <f>'data=tdsmall'!AB10-'data=tdsmall'!J10</f>
        <v>2.0000000000000018E-2</v>
      </c>
      <c r="O38" s="21"/>
      <c r="P38" s="21"/>
      <c r="R38" s="21"/>
      <c r="S38" s="21"/>
      <c r="U38" s="21"/>
      <c r="V38" s="21"/>
    </row>
    <row r="39" spans="1:23" x14ac:dyDescent="0.2">
      <c r="A39" s="10"/>
      <c r="B39" s="10">
        <v>2</v>
      </c>
      <c r="C39" s="21">
        <f>'data=tdsmall'!N11-'data=tdsmall'!H11</f>
        <v>0</v>
      </c>
      <c r="D39" s="21">
        <f>'data=tdsmall'!O11-'data=tdsmall'!I11</f>
        <v>-2.0000000000000018E-2</v>
      </c>
      <c r="E39" s="5">
        <f>'data=tdsmall'!P11-'data=tdsmall'!J11</f>
        <v>-9.9999999999998979E-3</v>
      </c>
      <c r="F39" s="21">
        <f>'data=tdsmall'!T11-'data=tdsmall'!H11</f>
        <v>0</v>
      </c>
      <c r="G39" s="21">
        <f>'data=tdsmall'!U11-'data=tdsmall'!I11</f>
        <v>-2.0000000000000018E-2</v>
      </c>
      <c r="H39" s="5">
        <f>'data=tdsmall'!V11-'data=tdsmall'!J11</f>
        <v>-9.9999999999998979E-3</v>
      </c>
      <c r="I39" s="21">
        <f>'data=tdsmall'!Z11-'data=tdsmall'!H11</f>
        <v>1.0000000000000009E-2</v>
      </c>
      <c r="J39" s="21">
        <f>'data=tdsmall'!AA11-'data=tdsmall'!I11</f>
        <v>-2.0000000000000018E-2</v>
      </c>
      <c r="K39" s="5">
        <f>'data=tdsmall'!AB11-'data=tdsmall'!J11</f>
        <v>-9.9999999999998979E-3</v>
      </c>
      <c r="M39" s="14" t="s">
        <v>68</v>
      </c>
      <c r="N39" s="5"/>
      <c r="O39" s="22" t="s">
        <v>2</v>
      </c>
      <c r="P39" s="22"/>
      <c r="Q39" s="12"/>
      <c r="R39" s="22" t="s">
        <v>3</v>
      </c>
      <c r="S39" s="22"/>
      <c r="T39" s="12"/>
      <c r="U39" s="22" t="s">
        <v>4</v>
      </c>
      <c r="V39" s="22"/>
      <c r="W39" s="12"/>
    </row>
    <row r="40" spans="1:23" x14ac:dyDescent="0.2">
      <c r="A40" s="5"/>
      <c r="B40" s="10" t="s">
        <v>9</v>
      </c>
      <c r="C40" s="21">
        <f>'data=tdsmall'!N12-'data=tdsmall'!H12</f>
        <v>-3.0000000000000027E-2</v>
      </c>
      <c r="D40" s="21">
        <f>'data=tdsmall'!O12-'data=tdsmall'!I12</f>
        <v>-1.0000000000000009E-2</v>
      </c>
      <c r="E40" s="5">
        <f>'data=tdsmall'!P12-'data=tdsmall'!J12</f>
        <v>-3.0000000000000027E-2</v>
      </c>
      <c r="F40" s="21">
        <f>'data=tdsmall'!T12-'data=tdsmall'!H12</f>
        <v>-3.0000000000000027E-2</v>
      </c>
      <c r="G40" s="21">
        <f>'data=tdsmall'!U12-'data=tdsmall'!I12</f>
        <v>-1.0000000000000009E-2</v>
      </c>
      <c r="H40" s="5">
        <f>'data=tdsmall'!V12-'data=tdsmall'!J12</f>
        <v>-3.0000000000000027E-2</v>
      </c>
      <c r="I40" s="21">
        <f>'data=tdsmall'!Z12-'data=tdsmall'!H12</f>
        <v>-1.0000000000000009E-2</v>
      </c>
      <c r="J40" s="21">
        <f>'data=tdsmall'!AA12-'data=tdsmall'!I12</f>
        <v>3.9999999999999925E-2</v>
      </c>
      <c r="K40" s="5">
        <f>'data=tdsmall'!AB12-'data=tdsmall'!J12</f>
        <v>0</v>
      </c>
      <c r="M40" s="5"/>
      <c r="N40" s="5"/>
      <c r="O40" s="22" t="s">
        <v>45</v>
      </c>
      <c r="P40" s="22" t="s">
        <v>46</v>
      </c>
      <c r="Q40" s="12" t="s">
        <v>58</v>
      </c>
      <c r="R40" s="22" t="s">
        <v>45</v>
      </c>
      <c r="S40" s="22" t="s">
        <v>46</v>
      </c>
      <c r="T40" s="12" t="s">
        <v>58</v>
      </c>
      <c r="U40" s="22" t="s">
        <v>45</v>
      </c>
      <c r="V40" s="22" t="s">
        <v>46</v>
      </c>
      <c r="W40" s="12" t="s">
        <v>58</v>
      </c>
    </row>
    <row r="41" spans="1:23" s="20" customFormat="1" x14ac:dyDescent="0.2">
      <c r="A41" s="19" t="s">
        <v>50</v>
      </c>
      <c r="B41" s="19">
        <v>0</v>
      </c>
      <c r="C41" s="21">
        <f>'data=tdsmall'!N17-'data=tdsmall'!H17</f>
        <v>-1.999999999999999E-2</v>
      </c>
      <c r="D41" s="21">
        <f>'data=tdsmall'!O17-'data=tdsmall'!I17</f>
        <v>-4.9999999999999989E-2</v>
      </c>
      <c r="E41" s="20">
        <f>'data=tdsmall'!P17-'data=tdsmall'!J17</f>
        <v>-4.0000000000000036E-2</v>
      </c>
      <c r="F41" s="21">
        <f>'data=tdsmall'!T17-'data=tdsmall'!H17</f>
        <v>-1.0000000000000009E-2</v>
      </c>
      <c r="G41" s="21">
        <f>'data=tdsmall'!U17-'data=tdsmall'!I17</f>
        <v>-4.9999999999999989E-2</v>
      </c>
      <c r="H41" s="20">
        <f>'data=tdsmall'!V17-'data=tdsmall'!J17</f>
        <v>-2.0000000000000018E-2</v>
      </c>
      <c r="I41" s="21">
        <f>'data=tdsmall'!Z17-'data=tdsmall'!H17</f>
        <v>0</v>
      </c>
      <c r="J41" s="21">
        <f>'data=tdsmall'!AA17-'data=tdsmall'!I17</f>
        <v>6.0000000000000053E-2</v>
      </c>
      <c r="K41" s="20">
        <f>'data=tdsmall'!AB17-'data=tdsmall'!J17</f>
        <v>1.0000000000000009E-2</v>
      </c>
      <c r="M41" s="19" t="s">
        <v>44</v>
      </c>
      <c r="N41" s="19">
        <v>0</v>
      </c>
      <c r="O41" s="21">
        <f>'data=tdc-b'!N3-'data=tdc-b'!H3</f>
        <v>-1.0000000000000009E-2</v>
      </c>
      <c r="P41" s="21">
        <f>'data=tdc-b'!O3-'data=tdc-b'!I3</f>
        <v>1.0000000000000009E-2</v>
      </c>
      <c r="Q41" s="20">
        <f>'data=tdc-b'!P3-'data=tdc-b'!J3</f>
        <v>0</v>
      </c>
      <c r="R41" s="21">
        <f>'data=tdc-b'!T3-'data=tdc-b'!H3</f>
        <v>0</v>
      </c>
      <c r="S41" s="21">
        <f>'data=tdc-b'!U3-'data=tdc-b'!I3</f>
        <v>8.0000000000000071E-2</v>
      </c>
      <c r="T41" s="20">
        <f>'data=tdc-b'!V3-'data=tdc-b'!J3</f>
        <v>2.9999999999999916E-2</v>
      </c>
      <c r="U41" s="21">
        <f>'data=tdc-b'!Z3-'data=tdc-b'!H3</f>
        <v>-1.0000000000000009E-2</v>
      </c>
      <c r="V41" s="21">
        <f>'data=tdc-b'!AA3-'data=tdc-b'!I3</f>
        <v>3.0000000000000027E-2</v>
      </c>
      <c r="W41" s="20">
        <f>'data=tdc-b'!AB3-'data=tdc-b'!J3</f>
        <v>0</v>
      </c>
    </row>
    <row r="42" spans="1:23" x14ac:dyDescent="0.2">
      <c r="A42" s="5"/>
      <c r="B42" s="10">
        <v>2</v>
      </c>
      <c r="C42" s="21">
        <f>'data=tdsmall'!N18-'data=tdsmall'!H18</f>
        <v>-1.0000000000000009E-2</v>
      </c>
      <c r="D42" s="21">
        <f>'data=tdsmall'!O18-'data=tdsmall'!I18</f>
        <v>-1.0000000000000009E-2</v>
      </c>
      <c r="E42" s="5">
        <f>'data=tdsmall'!P18-'data=tdsmall'!J18</f>
        <v>0</v>
      </c>
      <c r="F42" s="21">
        <f>'data=tdsmall'!T18-'data=tdsmall'!H18</f>
        <v>-1.0000000000000009E-2</v>
      </c>
      <c r="G42" s="21">
        <f>'data=tdsmall'!U18-'data=tdsmall'!I18</f>
        <v>0</v>
      </c>
      <c r="H42" s="5">
        <f>'data=tdsmall'!V18-'data=tdsmall'!J18</f>
        <v>0</v>
      </c>
      <c r="I42" s="21">
        <f>'data=tdsmall'!Z18-'data=tdsmall'!H18</f>
        <v>0</v>
      </c>
      <c r="J42" s="21">
        <f>'data=tdsmall'!AA18-'data=tdsmall'!I18</f>
        <v>-1.0000000000000009E-2</v>
      </c>
      <c r="K42" s="5">
        <f>'data=tdsmall'!AB18-'data=tdsmall'!J18</f>
        <v>0</v>
      </c>
      <c r="M42" s="5"/>
      <c r="N42" s="10">
        <v>2</v>
      </c>
      <c r="O42" s="21">
        <f>'data=tdc-b'!N4-'data=tdc-b'!H4</f>
        <v>0</v>
      </c>
      <c r="P42" s="21">
        <f>'data=tdc-b'!O4-'data=tdc-b'!I4</f>
        <v>0</v>
      </c>
      <c r="Q42" s="5">
        <f>'data=tdc-b'!P4-'data=tdc-b'!J4</f>
        <v>-1.0000000000000009E-2</v>
      </c>
      <c r="R42" s="21">
        <f>'data=tdc-b'!T4-'data=tdc-b'!H4</f>
        <v>1.0000000000000009E-2</v>
      </c>
      <c r="S42" s="21">
        <f>'data=tdc-b'!U4-'data=tdc-b'!I4</f>
        <v>-1.0000000000000009E-2</v>
      </c>
      <c r="T42" s="5">
        <f>'data=tdc-b'!V4-'data=tdc-b'!J4</f>
        <v>0</v>
      </c>
      <c r="U42" s="21">
        <f>'data=tdc-b'!Z4-'data=tdc-b'!H4</f>
        <v>0</v>
      </c>
      <c r="V42" s="21">
        <f>'data=tdc-b'!AA4-'data=tdc-b'!I4</f>
        <v>0</v>
      </c>
      <c r="W42" s="5">
        <f>'data=tdc-b'!AB4-'data=tdc-b'!J4</f>
        <v>-1.0000000000000009E-2</v>
      </c>
    </row>
    <row r="43" spans="1:23" x14ac:dyDescent="0.2">
      <c r="A43" s="5"/>
      <c r="B43" s="10" t="s">
        <v>9</v>
      </c>
      <c r="C43" s="21">
        <f>'data=tdsmall'!N19-'data=tdsmall'!H19</f>
        <v>-2.0000000000000018E-2</v>
      </c>
      <c r="D43" s="21">
        <f>'data=tdsmall'!O19-'data=tdsmall'!I19</f>
        <v>-1.9999999999999907E-2</v>
      </c>
      <c r="E43" s="5">
        <f>'data=tdsmall'!P19-'data=tdsmall'!J19</f>
        <v>-2.0000000000000018E-2</v>
      </c>
      <c r="F43" s="21">
        <f>'data=tdsmall'!T19-'data=tdsmall'!H19</f>
        <v>-1.0000000000000009E-2</v>
      </c>
      <c r="G43" s="21">
        <f>'data=tdsmall'!U19-'data=tdsmall'!I19</f>
        <v>-1.9999999999999907E-2</v>
      </c>
      <c r="H43" s="5">
        <f>'data=tdsmall'!V19-'data=tdsmall'!J19</f>
        <v>-2.0000000000000018E-2</v>
      </c>
      <c r="I43" s="21">
        <f>'data=tdsmall'!Z19-'data=tdsmall'!H19</f>
        <v>0</v>
      </c>
      <c r="J43" s="21">
        <f>'data=tdsmall'!AA19-'data=tdsmall'!I19</f>
        <v>3.0000000000000027E-2</v>
      </c>
      <c r="K43" s="5">
        <f>'data=tdsmall'!AB19-'data=tdsmall'!J19</f>
        <v>0</v>
      </c>
      <c r="M43" s="5"/>
      <c r="N43" s="10" t="s">
        <v>9</v>
      </c>
      <c r="O43" s="21">
        <f>'data=tdc-b'!N5-'data=tdc-b'!H5</f>
        <v>0</v>
      </c>
      <c r="P43" s="21">
        <f>'data=tdc-b'!O5-'data=tdc-b'!I5</f>
        <v>1.0000000000000009E-2</v>
      </c>
      <c r="Q43" s="5">
        <f>'data=tdc-b'!P5-'data=tdc-b'!J5</f>
        <v>0</v>
      </c>
      <c r="R43" s="21">
        <f>'data=tdc-b'!T5-'data=tdc-b'!H5</f>
        <v>1.0000000000000009E-2</v>
      </c>
      <c r="S43" s="21">
        <f>'data=tdc-b'!U5-'data=tdc-b'!I5</f>
        <v>4.0000000000000036E-2</v>
      </c>
      <c r="T43" s="5">
        <f>'data=tdc-b'!V5-'data=tdc-b'!J5</f>
        <v>1.0000000000000009E-2</v>
      </c>
      <c r="U43" s="21">
        <f>'data=tdc-b'!Z5-'data=tdc-b'!H5</f>
        <v>0</v>
      </c>
      <c r="V43" s="21">
        <f>'data=tdc-b'!AA5-'data=tdc-b'!I5</f>
        <v>2.0000000000000018E-2</v>
      </c>
      <c r="W43" s="5">
        <f>'data=tdc-b'!AB5-'data=tdc-b'!J5</f>
        <v>0</v>
      </c>
    </row>
    <row r="44" spans="1:23" x14ac:dyDescent="0.2">
      <c r="M44" s="5"/>
      <c r="N44" s="19" t="s">
        <v>62</v>
      </c>
      <c r="O44" s="21">
        <f>'data=tdc-b'!N10-'data=tdc-b'!H10</f>
        <v>2.0000000000000018E-2</v>
      </c>
      <c r="P44" s="21">
        <f>'data=tdc-b'!O10-'data=tdc-b'!I10</f>
        <v>2.0000000000000018E-2</v>
      </c>
      <c r="Q44" s="20">
        <f>'data=tdc-b'!P10-'data=tdc-b'!J10</f>
        <v>2.0000000000000018E-2</v>
      </c>
      <c r="R44" s="21">
        <f>'data=tdc-b'!T10-'data=tdc-b'!H10</f>
        <v>1.0000000000000009E-2</v>
      </c>
      <c r="S44" s="21">
        <f>'data=tdc-b'!U10-'data=tdc-b'!I10</f>
        <v>0.10999999999999999</v>
      </c>
      <c r="T44" s="20">
        <f>'data=tdc-b'!V10-'data=tdc-b'!J10</f>
        <v>5.9999999999999942E-2</v>
      </c>
      <c r="U44" s="21">
        <f>'data=tdc-b'!Z10-'data=tdc-b'!H10</f>
        <v>1.0000000000000009E-2</v>
      </c>
      <c r="V44" s="21">
        <f>'data=tdc-b'!AA10-'data=tdc-b'!I10</f>
        <v>3.9999999999999925E-2</v>
      </c>
      <c r="W44" s="20">
        <f>'data=tdc-b'!AB10-'data=tdc-b'!J10</f>
        <v>3.0000000000000027E-2</v>
      </c>
    </row>
    <row r="45" spans="1:23" x14ac:dyDescent="0.2">
      <c r="M45" s="5"/>
      <c r="N45" s="10" t="s">
        <v>63</v>
      </c>
      <c r="O45" s="21">
        <f>'data=tdc-b'!N11-'data=tdc-b'!H11</f>
        <v>0</v>
      </c>
      <c r="P45" s="21">
        <f>'data=tdc-b'!O11-'data=tdc-b'!I11</f>
        <v>1.0000000000000009E-2</v>
      </c>
      <c r="Q45" s="5">
        <f>'data=tdc-b'!P11-'data=tdc-b'!J11</f>
        <v>0</v>
      </c>
      <c r="R45" s="21">
        <f>'data=tdc-b'!T11-'data=tdc-b'!H11</f>
        <v>2.9999999999999916E-2</v>
      </c>
      <c r="S45" s="21">
        <f>'data=tdc-b'!U11-'data=tdc-b'!I11</f>
        <v>0</v>
      </c>
      <c r="T45" s="5">
        <f>'data=tdc-b'!V11-'data=tdc-b'!J11</f>
        <v>1.0000000000000009E-2</v>
      </c>
      <c r="U45" s="21">
        <f>'data=tdc-b'!Z11-'data=tdc-b'!H11</f>
        <v>1.0000000000000009E-2</v>
      </c>
      <c r="V45" s="21">
        <f>'data=tdc-b'!AA11-'data=tdc-b'!I11</f>
        <v>0</v>
      </c>
      <c r="W45" s="5">
        <f>'data=tdc-b'!AB11-'data=tdc-b'!J11</f>
        <v>0</v>
      </c>
    </row>
    <row r="46" spans="1:23" x14ac:dyDescent="0.2">
      <c r="M46" s="5"/>
      <c r="N46" s="10" t="s">
        <v>64</v>
      </c>
      <c r="O46" s="21">
        <f>'data=tdc-b'!N12-'data=tdc-b'!H12</f>
        <v>2.0000000000000018E-2</v>
      </c>
      <c r="P46" s="21">
        <f>'data=tdc-b'!O12-'data=tdc-b'!I12</f>
        <v>1.0000000000000009E-2</v>
      </c>
      <c r="Q46" s="5">
        <f>'data=tdc-b'!P12-'data=tdc-b'!J12</f>
        <v>1.0000000000000009E-2</v>
      </c>
      <c r="R46" s="21">
        <f>'data=tdc-b'!T12-'data=tdc-b'!H12</f>
        <v>2.0000000000000018E-2</v>
      </c>
      <c r="S46" s="21">
        <f>'data=tdc-b'!U12-'data=tdc-b'!I12</f>
        <v>4.9999999999999933E-2</v>
      </c>
      <c r="T46" s="5">
        <f>'data=tdc-b'!V12-'data=tdc-b'!J12</f>
        <v>3.0000000000000027E-2</v>
      </c>
      <c r="U46" s="21">
        <f>'data=tdc-b'!Z12-'data=tdc-b'!H12</f>
        <v>1.0000000000000009E-2</v>
      </c>
      <c r="V46" s="21">
        <f>'data=tdc-b'!AA12-'data=tdc-b'!I12</f>
        <v>2.0000000000000018E-2</v>
      </c>
      <c r="W46" s="5">
        <f>'data=tdc-b'!AB12-'data=tdc-b'!J12</f>
        <v>1.0000000000000009E-2</v>
      </c>
    </row>
    <row r="47" spans="1:23" x14ac:dyDescent="0.2">
      <c r="M47" s="5"/>
      <c r="N47" s="19" t="s">
        <v>65</v>
      </c>
      <c r="O47" s="21">
        <f>'data=tdc-b'!N17-'data=tdc-b'!H17</f>
        <v>-4.0000000000000008E-2</v>
      </c>
      <c r="P47" s="21">
        <f>'data=tdc-b'!O17-'data=tdc-b'!I17</f>
        <v>-3.0000000000000027E-2</v>
      </c>
      <c r="Q47" s="20">
        <f>'data=tdc-b'!P17-'data=tdc-b'!J17</f>
        <v>-3.999999999999998E-2</v>
      </c>
      <c r="R47" s="21">
        <f>'data=tdc-b'!T17-'data=tdc-b'!H17</f>
        <v>-4.0000000000000008E-2</v>
      </c>
      <c r="S47" s="21">
        <f>'data=tdc-b'!U17-'data=tdc-b'!I17</f>
        <v>-3.0000000000000027E-2</v>
      </c>
      <c r="T47" s="20">
        <f>'data=tdc-b'!V17-'data=tdc-b'!J17</f>
        <v>-3.999999999999998E-2</v>
      </c>
      <c r="U47" s="21">
        <f>'data=tdc-b'!Z17-'data=tdc-b'!H17</f>
        <v>-0.03</v>
      </c>
      <c r="V47" s="21">
        <f>'data=tdc-b'!AA17-'data=tdc-b'!I17</f>
        <v>0</v>
      </c>
      <c r="W47" s="20">
        <f>'data=tdc-b'!AB17-'data=tdc-b'!J17</f>
        <v>-2.9999999999999971E-2</v>
      </c>
    </row>
    <row r="48" spans="1:23" x14ac:dyDescent="0.2">
      <c r="M48" s="5"/>
      <c r="N48" s="10" t="s">
        <v>66</v>
      </c>
      <c r="O48" s="21">
        <f>'data=tdc-b'!N18-'data=tdc-b'!H18</f>
        <v>0</v>
      </c>
      <c r="P48" s="21">
        <f>'data=tdc-b'!O18-'data=tdc-b'!I18</f>
        <v>-1.0000000000000009E-2</v>
      </c>
      <c r="Q48" s="5">
        <f>'data=tdc-b'!P18-'data=tdc-b'!J18</f>
        <v>-9.9999999999998979E-3</v>
      </c>
      <c r="R48" s="21">
        <f>'data=tdc-b'!T18-'data=tdc-b'!H18</f>
        <v>0</v>
      </c>
      <c r="S48" s="21">
        <f>'data=tdc-b'!U18-'data=tdc-b'!I18</f>
        <v>-1.0000000000000009E-2</v>
      </c>
      <c r="T48" s="5">
        <f>'data=tdc-b'!V18-'data=tdc-b'!J18</f>
        <v>0</v>
      </c>
      <c r="U48" s="21">
        <f>'data=tdc-b'!Z18-'data=tdc-b'!H18</f>
        <v>0</v>
      </c>
      <c r="V48" s="21">
        <f>'data=tdc-b'!AA18-'data=tdc-b'!I18</f>
        <v>-1.0000000000000009E-2</v>
      </c>
      <c r="W48" s="5">
        <f>'data=tdc-b'!AB18-'data=tdc-b'!J18</f>
        <v>-9.9999999999998979E-3</v>
      </c>
    </row>
    <row r="49" spans="13:23" x14ac:dyDescent="0.2">
      <c r="M49" s="5"/>
      <c r="N49" s="10" t="s">
        <v>67</v>
      </c>
      <c r="O49" s="21">
        <f>'data=tdc-b'!N19-'data=tdc-b'!H19</f>
        <v>-2.0000000000000018E-2</v>
      </c>
      <c r="P49" s="21">
        <f>'data=tdc-b'!O19-'data=tdc-b'!I19</f>
        <v>-2.0000000000000018E-2</v>
      </c>
      <c r="Q49" s="5">
        <f>'data=tdc-b'!P19-'data=tdc-b'!J19</f>
        <v>-3.0000000000000027E-2</v>
      </c>
      <c r="R49" s="21">
        <f>'data=tdc-b'!T19-'data=tdc-b'!H19</f>
        <v>-2.0000000000000018E-2</v>
      </c>
      <c r="S49" s="21">
        <f>'data=tdc-b'!U19-'data=tdc-b'!I19</f>
        <v>-2.0000000000000018E-2</v>
      </c>
      <c r="T49" s="5">
        <f>'data=tdc-b'!V19-'data=tdc-b'!J19</f>
        <v>-3.0000000000000027E-2</v>
      </c>
      <c r="U49" s="21">
        <f>'data=tdc-b'!Z19-'data=tdc-b'!H19</f>
        <v>-2.0000000000000018E-2</v>
      </c>
      <c r="V49" s="21">
        <f>'data=tdc-b'!AA19-'data=tdc-b'!I19</f>
        <v>-1.0000000000000009E-2</v>
      </c>
      <c r="W49" s="5">
        <f>'data=tdc-b'!AB19-'data=tdc-b'!J19</f>
        <v>-2.0000000000000018E-2</v>
      </c>
    </row>
    <row r="50" spans="13:23" x14ac:dyDescent="0.2">
      <c r="M50" s="10" t="s">
        <v>49</v>
      </c>
      <c r="N50" s="19">
        <v>0</v>
      </c>
      <c r="O50" s="21">
        <f>'data=tdc-b'!N24-'data=tdc-b'!H24</f>
        <v>3.0000000000000027E-2</v>
      </c>
      <c r="P50" s="21">
        <f>'data=tdc-b'!O24-'data=tdc-b'!I24</f>
        <v>1.0000000000000009E-2</v>
      </c>
      <c r="Q50" s="20">
        <f>'data=tdc-b'!P24-'data=tdc-b'!J24</f>
        <v>2.0000000000000018E-2</v>
      </c>
      <c r="R50" s="21">
        <f>'data=tdc-b'!T24-'data=tdc-b'!H24</f>
        <v>5.0000000000000044E-2</v>
      </c>
      <c r="S50" s="21">
        <f>'data=tdc-b'!U24-'data=tdc-b'!I24</f>
        <v>-3.0000000000000027E-2</v>
      </c>
      <c r="T50" s="20">
        <f>'data=tdc-b'!V24-'data=tdc-b'!J24</f>
        <v>1.0000000000000009E-2</v>
      </c>
      <c r="U50" s="21">
        <f>'data=tdc-b'!Z24-'data=tdc-b'!H24</f>
        <v>0</v>
      </c>
      <c r="V50" s="21">
        <f>'data=tdc-b'!AA24-'data=tdc-b'!I24</f>
        <v>2.0000000000000018E-2</v>
      </c>
      <c r="W50" s="20">
        <f>'data=tdc-b'!AB24-'data=tdc-b'!J24</f>
        <v>1.0000000000000009E-2</v>
      </c>
    </row>
    <row r="51" spans="13:23" x14ac:dyDescent="0.2">
      <c r="M51" s="5"/>
      <c r="N51" s="10">
        <v>2</v>
      </c>
      <c r="O51" s="21">
        <f>'data=tdc-b'!N25-'data=tdc-b'!H25</f>
        <v>0</v>
      </c>
      <c r="P51" s="21">
        <f>'data=tdc-b'!O25-'data=tdc-b'!I25</f>
        <v>9.9999999999998979E-3</v>
      </c>
      <c r="Q51" s="5">
        <f>'data=tdc-b'!P25-'data=tdc-b'!J25</f>
        <v>1.0000000000000009E-2</v>
      </c>
      <c r="R51" s="21">
        <f>'data=tdc-b'!T25-'data=tdc-b'!H25</f>
        <v>-1.0000000000000009E-2</v>
      </c>
      <c r="S51" s="21">
        <f>'data=tdc-b'!U25-'data=tdc-b'!I25</f>
        <v>1.9999999999999907E-2</v>
      </c>
      <c r="T51" s="5">
        <f>'data=tdc-b'!V25-'data=tdc-b'!J25</f>
        <v>1.0000000000000009E-2</v>
      </c>
      <c r="U51" s="21">
        <f>'data=tdc-b'!Z25-'data=tdc-b'!H25</f>
        <v>0</v>
      </c>
      <c r="V51" s="21">
        <f>'data=tdc-b'!AA25-'data=tdc-b'!I25</f>
        <v>0</v>
      </c>
      <c r="W51" s="5">
        <f>'data=tdc-b'!AB25-'data=tdc-b'!J25</f>
        <v>1.0000000000000009E-2</v>
      </c>
    </row>
    <row r="52" spans="13:23" x14ac:dyDescent="0.2">
      <c r="M52" s="5"/>
      <c r="N52" s="10" t="s">
        <v>9</v>
      </c>
      <c r="O52" s="21">
        <f>'data=tdc-b'!N26-'data=tdc-b'!H26</f>
        <v>2.0000000000000018E-2</v>
      </c>
      <c r="P52" s="21">
        <f>'data=tdc-b'!O26-'data=tdc-b'!I26</f>
        <v>1.0000000000000009E-2</v>
      </c>
      <c r="Q52" s="5">
        <f>'data=tdc-b'!P26-'data=tdc-b'!J26</f>
        <v>1.9999999999999907E-2</v>
      </c>
      <c r="R52" s="21">
        <f>'data=tdc-b'!T26-'data=tdc-b'!H26</f>
        <v>3.0000000000000027E-2</v>
      </c>
      <c r="S52" s="21">
        <f>'data=tdc-b'!U26-'data=tdc-b'!I26</f>
        <v>-1.0000000000000009E-2</v>
      </c>
      <c r="T52" s="5">
        <f>'data=tdc-b'!V26-'data=tdc-b'!J26</f>
        <v>1.0000000000000009E-2</v>
      </c>
      <c r="U52" s="21">
        <f>'data=tdc-b'!Z26-'data=tdc-b'!H26</f>
        <v>1.0000000000000009E-2</v>
      </c>
      <c r="V52" s="21">
        <f>'data=tdc-b'!AA26-'data=tdc-b'!I26</f>
        <v>1.0000000000000009E-2</v>
      </c>
      <c r="W52" s="5">
        <f>'data=tdc-b'!AB26-'data=tdc-b'!J26</f>
        <v>1.0000000000000009E-2</v>
      </c>
    </row>
    <row r="53" spans="13:23" x14ac:dyDescent="0.2">
      <c r="M53" s="5"/>
      <c r="N53" s="19" t="s">
        <v>62</v>
      </c>
      <c r="O53" s="21">
        <f>'data=tdc-b'!N31-'data=tdc-b'!H31</f>
        <v>3.0000000000000027E-2</v>
      </c>
      <c r="P53" s="21">
        <f>'data=tdc-b'!O31-'data=tdc-b'!I31</f>
        <v>2.0000000000000018E-2</v>
      </c>
      <c r="Q53" s="20">
        <f>'data=tdc-b'!P31-'data=tdc-b'!J31</f>
        <v>3.0000000000000027E-2</v>
      </c>
      <c r="R53" s="21">
        <f>'data=tdc-b'!T31-'data=tdc-b'!H31</f>
        <v>3.0000000000000027E-2</v>
      </c>
      <c r="S53" s="21">
        <f>'data=tdc-b'!U31-'data=tdc-b'!I31</f>
        <v>1.0000000000000009E-2</v>
      </c>
      <c r="T53" s="20">
        <f>'data=tdc-b'!V31-'data=tdc-b'!J31</f>
        <v>2.0000000000000018E-2</v>
      </c>
      <c r="U53" s="21">
        <f>'data=tdc-b'!Z31-'data=tdc-b'!H31</f>
        <v>1.0000000000000009E-2</v>
      </c>
      <c r="V53" s="21">
        <f>'data=tdc-b'!AA31-'data=tdc-b'!I31</f>
        <v>3.0000000000000027E-2</v>
      </c>
      <c r="W53" s="20">
        <f>'data=tdc-b'!AB31-'data=tdc-b'!J31</f>
        <v>1.0000000000000009E-2</v>
      </c>
    </row>
    <row r="54" spans="13:23" x14ac:dyDescent="0.2">
      <c r="M54" s="5"/>
      <c r="N54" s="10" t="s">
        <v>63</v>
      </c>
      <c r="O54" s="21">
        <f>'data=tdc-b'!N32-'data=tdc-b'!H32</f>
        <v>0</v>
      </c>
      <c r="P54" s="21">
        <f>'data=tdc-b'!O32-'data=tdc-b'!I32</f>
        <v>1.0000000000000009E-2</v>
      </c>
      <c r="Q54" s="5">
        <f>'data=tdc-b'!P32-'data=tdc-b'!J32</f>
        <v>1.0000000000000009E-2</v>
      </c>
      <c r="R54" s="21">
        <f>'data=tdc-b'!T32-'data=tdc-b'!H32</f>
        <v>0</v>
      </c>
      <c r="S54" s="21">
        <f>'data=tdc-b'!U32-'data=tdc-b'!I32</f>
        <v>1.0000000000000009E-2</v>
      </c>
      <c r="T54" s="5">
        <f>'data=tdc-b'!V32-'data=tdc-b'!J32</f>
        <v>0</v>
      </c>
      <c r="U54" s="21">
        <f>'data=tdc-b'!Z32-'data=tdc-b'!H32</f>
        <v>0</v>
      </c>
      <c r="V54" s="21">
        <f>'data=tdc-b'!AA32-'data=tdc-b'!I32</f>
        <v>0</v>
      </c>
      <c r="W54" s="5">
        <f>'data=tdc-b'!AB32-'data=tdc-b'!J32</f>
        <v>0</v>
      </c>
    </row>
    <row r="55" spans="13:23" x14ac:dyDescent="0.2">
      <c r="M55" s="5"/>
      <c r="N55" s="10" t="s">
        <v>64</v>
      </c>
      <c r="O55" s="21">
        <f>'data=tdc-b'!N33-'data=tdc-b'!H33</f>
        <v>1.9999999999999907E-2</v>
      </c>
      <c r="P55" s="21">
        <f>'data=tdc-b'!O33-'data=tdc-b'!I33</f>
        <v>2.0000000000000018E-2</v>
      </c>
      <c r="Q55" s="5">
        <f>'data=tdc-b'!P33-'data=tdc-b'!J33</f>
        <v>2.0000000000000018E-2</v>
      </c>
      <c r="R55" s="21">
        <f>'data=tdc-b'!T33-'data=tdc-b'!H33</f>
        <v>1.0000000000000009E-2</v>
      </c>
      <c r="S55" s="21">
        <f>'data=tdc-b'!U33-'data=tdc-b'!I33</f>
        <v>1.0000000000000009E-2</v>
      </c>
      <c r="T55" s="5">
        <f>'data=tdc-b'!V33-'data=tdc-b'!J33</f>
        <v>2.0000000000000018E-2</v>
      </c>
      <c r="U55" s="21">
        <f>'data=tdc-b'!Z33-'data=tdc-b'!H33</f>
        <v>1.0000000000000009E-2</v>
      </c>
      <c r="V55" s="21">
        <f>'data=tdc-b'!AA33-'data=tdc-b'!I33</f>
        <v>1.0000000000000009E-2</v>
      </c>
      <c r="W55" s="5">
        <f>'data=tdc-b'!AB33-'data=tdc-b'!J33</f>
        <v>1.0000000000000009E-2</v>
      </c>
    </row>
    <row r="56" spans="13:23" x14ac:dyDescent="0.2">
      <c r="M56" s="5"/>
      <c r="N56" s="19" t="s">
        <v>65</v>
      </c>
      <c r="O56" s="21">
        <f>'data=tdc-b'!N38-'data=tdc-b'!H38</f>
        <v>0</v>
      </c>
      <c r="P56" s="21">
        <f>'data=tdc-b'!O38-'data=tdc-b'!I38</f>
        <v>0</v>
      </c>
      <c r="Q56" s="20">
        <f>'data=tdc-b'!P38-'data=tdc-b'!J38</f>
        <v>0</v>
      </c>
      <c r="R56" s="21">
        <f>'data=tdc-b'!T38-'data=tdc-b'!H38</f>
        <v>3.999999999999998E-2</v>
      </c>
      <c r="S56" s="21">
        <f>'data=tdc-b'!U38-'data=tdc-b'!I38</f>
        <v>-0.17000000000000004</v>
      </c>
      <c r="T56" s="20">
        <f>'data=tdc-b'!V38-'data=tdc-b'!J38</f>
        <v>-0.15000000000000002</v>
      </c>
      <c r="U56" s="21">
        <f>'data=tdc-b'!Z38-'data=tdc-b'!H38</f>
        <v>-3.0000000000000027E-2</v>
      </c>
      <c r="V56" s="21">
        <f>'data=tdc-b'!AA38-'data=tdc-b'!I38</f>
        <v>0</v>
      </c>
      <c r="W56" s="20">
        <f>'data=tdc-b'!AB38-'data=tdc-b'!J38</f>
        <v>-1.0000000000000009E-2</v>
      </c>
    </row>
    <row r="57" spans="13:23" x14ac:dyDescent="0.2">
      <c r="M57" s="5"/>
      <c r="N57" s="10" t="s">
        <v>66</v>
      </c>
      <c r="O57" s="21">
        <f>'data=tdc-b'!N39-'data=tdc-b'!H39</f>
        <v>0</v>
      </c>
      <c r="P57" s="21">
        <f>'data=tdc-b'!O39-'data=tdc-b'!I39</f>
        <v>0</v>
      </c>
      <c r="Q57" s="5">
        <f>'data=tdc-b'!P39-'data=tdc-b'!J39</f>
        <v>0</v>
      </c>
      <c r="R57" s="21">
        <f>'data=tdc-b'!T39-'data=tdc-b'!H39</f>
        <v>-1.0000000000000009E-2</v>
      </c>
      <c r="S57" s="21">
        <f>'data=tdc-b'!U39-'data=tdc-b'!I39</f>
        <v>1.0000000000000009E-2</v>
      </c>
      <c r="T57" s="5">
        <f>'data=tdc-b'!V39-'data=tdc-b'!J39</f>
        <v>0</v>
      </c>
      <c r="U57" s="21">
        <f>'data=tdc-b'!Z39-'data=tdc-b'!H39</f>
        <v>0</v>
      </c>
      <c r="V57" s="21">
        <f>'data=tdc-b'!AA39-'data=tdc-b'!I39</f>
        <v>-1.0000000000000009E-2</v>
      </c>
      <c r="W57" s="5">
        <f>'data=tdc-b'!AB39-'data=tdc-b'!J39</f>
        <v>0</v>
      </c>
    </row>
    <row r="58" spans="13:23" x14ac:dyDescent="0.2">
      <c r="M58" s="5"/>
      <c r="N58" s="10" t="s">
        <v>67</v>
      </c>
      <c r="O58" s="21">
        <f>'data=tdc-b'!N40-'data=tdc-b'!H40</f>
        <v>0</v>
      </c>
      <c r="P58" s="21">
        <f>'data=tdc-b'!O40-'data=tdc-b'!I40</f>
        <v>0</v>
      </c>
      <c r="Q58" s="5">
        <f>'data=tdc-b'!P40-'data=tdc-b'!J40</f>
        <v>0</v>
      </c>
      <c r="R58" s="21">
        <f>'data=tdc-b'!T40-'data=tdc-b'!H40</f>
        <v>1.9999999999999907E-2</v>
      </c>
      <c r="S58" s="21">
        <f>'data=tdc-b'!U40-'data=tdc-b'!I40</f>
        <v>-7.999999999999996E-2</v>
      </c>
      <c r="T58" s="5">
        <f>'data=tdc-b'!V40-'data=tdc-b'!J40</f>
        <v>-8.0000000000000071E-2</v>
      </c>
      <c r="U58" s="21">
        <f>'data=tdc-b'!Z40-'data=tdc-b'!H40</f>
        <v>-2.0000000000000018E-2</v>
      </c>
      <c r="V58" s="21">
        <f>'data=tdc-b'!AA40-'data=tdc-b'!I40</f>
        <v>0</v>
      </c>
      <c r="W58" s="5">
        <f>'data=tdc-b'!AB40-'data=tdc-b'!J40</f>
        <v>-1.0000000000000009E-2</v>
      </c>
    </row>
    <row r="59" spans="13:23" x14ac:dyDescent="0.2">
      <c r="M59" s="10" t="s">
        <v>50</v>
      </c>
      <c r="N59" s="19">
        <v>0</v>
      </c>
      <c r="O59" s="21">
        <f>'data=tdc-b'!N45-'data=tdc-b'!H45</f>
        <v>1.0000000000000009E-2</v>
      </c>
      <c r="P59" s="21">
        <f>'data=tdc-b'!O45-'data=tdc-b'!I45</f>
        <v>1.0000000000000009E-2</v>
      </c>
      <c r="Q59" s="20">
        <f>'data=tdc-b'!P45-'data=tdc-b'!J45</f>
        <v>0</v>
      </c>
      <c r="R59" s="21">
        <f>'data=tdc-b'!T45-'data=tdc-b'!H45</f>
        <v>3.0000000000000027E-2</v>
      </c>
      <c r="S59" s="21">
        <f>'data=tdc-b'!U45-'data=tdc-b'!I45</f>
        <v>-1.0000000000000009E-2</v>
      </c>
      <c r="T59" s="20">
        <f>'data=tdc-b'!V45-'data=tdc-b'!J45</f>
        <v>1.0000000000000009E-2</v>
      </c>
      <c r="U59" s="21">
        <f>'data=tdc-b'!Z45-'data=tdc-b'!H45</f>
        <v>3.0000000000000027E-2</v>
      </c>
      <c r="V59" s="21">
        <f>'data=tdc-b'!AA45-'data=tdc-b'!I45</f>
        <v>3.0000000000000027E-2</v>
      </c>
      <c r="W59" s="20">
        <f>'data=tdc-b'!AB45-'data=tdc-b'!J45</f>
        <v>3.0000000000000027E-2</v>
      </c>
    </row>
    <row r="60" spans="13:23" x14ac:dyDescent="0.2">
      <c r="M60" s="5"/>
      <c r="N60" s="10">
        <v>2</v>
      </c>
      <c r="O60" s="21">
        <f>'data=tdc-b'!N46-'data=tdc-b'!H46</f>
        <v>0</v>
      </c>
      <c r="P60" s="21">
        <f>'data=tdc-b'!O46-'data=tdc-b'!I46</f>
        <v>0</v>
      </c>
      <c r="Q60" s="5">
        <f>'data=tdc-b'!P46-'data=tdc-b'!J46</f>
        <v>0</v>
      </c>
      <c r="R60" s="21">
        <f>'data=tdc-b'!T46-'data=tdc-b'!H46</f>
        <v>0</v>
      </c>
      <c r="S60" s="21">
        <f>'data=tdc-b'!U46-'data=tdc-b'!I46</f>
        <v>1.0000000000000009E-2</v>
      </c>
      <c r="T60" s="5">
        <f>'data=tdc-b'!V46-'data=tdc-b'!J46</f>
        <v>0</v>
      </c>
      <c r="U60" s="21">
        <f>'data=tdc-b'!Z46-'data=tdc-b'!H46</f>
        <v>1.0000000000000009E-2</v>
      </c>
      <c r="V60" s="21">
        <f>'data=tdc-b'!AA46-'data=tdc-b'!I46</f>
        <v>1.0000000000000009E-2</v>
      </c>
      <c r="W60" s="5">
        <f>'data=tdc-b'!AB46-'data=tdc-b'!J46</f>
        <v>0</v>
      </c>
    </row>
    <row r="61" spans="13:23" x14ac:dyDescent="0.2">
      <c r="M61" s="5"/>
      <c r="N61" s="10" t="s">
        <v>9</v>
      </c>
      <c r="O61" s="21">
        <f>'data=tdc-b'!N47-'data=tdc-b'!H47</f>
        <v>0</v>
      </c>
      <c r="P61" s="21">
        <f>'data=tdc-b'!O47-'data=tdc-b'!I47</f>
        <v>1.0000000000000009E-2</v>
      </c>
      <c r="Q61" s="5">
        <f>'data=tdc-b'!P47-'data=tdc-b'!J47</f>
        <v>0</v>
      </c>
      <c r="R61" s="21">
        <f>'data=tdc-b'!T47-'data=tdc-b'!H47</f>
        <v>1.0000000000000009E-2</v>
      </c>
      <c r="S61" s="21">
        <f>'data=tdc-b'!U47-'data=tdc-b'!I47</f>
        <v>0</v>
      </c>
      <c r="T61" s="5">
        <f>'data=tdc-b'!V47-'data=tdc-b'!J47</f>
        <v>1.0000000000000009E-2</v>
      </c>
      <c r="U61" s="21">
        <f>'data=tdc-b'!Z47-'data=tdc-b'!H47</f>
        <v>1.0000000000000009E-2</v>
      </c>
      <c r="V61" s="21">
        <f>'data=tdc-b'!AA47-'data=tdc-b'!I47</f>
        <v>2.0000000000000018E-2</v>
      </c>
      <c r="W61" s="5">
        <f>'data=tdc-b'!AB47-'data=tdc-b'!J47</f>
        <v>2.0000000000000018E-2</v>
      </c>
    </row>
    <row r="62" spans="13:23" x14ac:dyDescent="0.2">
      <c r="M62" s="5"/>
      <c r="N62" s="19" t="s">
        <v>62</v>
      </c>
      <c r="O62" s="21">
        <f>'data=tdc-b'!N52-'data=tdc-b'!H52</f>
        <v>0</v>
      </c>
      <c r="P62" s="21">
        <f>'data=tdc-b'!O52-'data=tdc-b'!I52</f>
        <v>2.0000000000000018E-2</v>
      </c>
      <c r="Q62" s="20">
        <f>'data=tdc-b'!P52-'data=tdc-b'!J52</f>
        <v>1.0000000000000009E-2</v>
      </c>
      <c r="R62" s="21">
        <f>'data=tdc-b'!T52-'data=tdc-b'!H52</f>
        <v>2.0000000000000018E-2</v>
      </c>
      <c r="S62" s="21">
        <f>'data=tdc-b'!U52-'data=tdc-b'!I52</f>
        <v>0</v>
      </c>
      <c r="T62" s="20">
        <f>'data=tdc-b'!V52-'data=tdc-b'!J52</f>
        <v>2.0000000000000018E-2</v>
      </c>
      <c r="U62" s="21">
        <f>'data=tdc-b'!Z52-'data=tdc-b'!H52</f>
        <v>0</v>
      </c>
      <c r="V62" s="21">
        <f>'data=tdc-b'!AA52-'data=tdc-b'!I52</f>
        <v>5.0000000000000044E-2</v>
      </c>
      <c r="W62" s="20">
        <f>'data=tdc-b'!AB52-'data=tdc-b'!J52</f>
        <v>3.0000000000000027E-2</v>
      </c>
    </row>
    <row r="63" spans="13:23" x14ac:dyDescent="0.2">
      <c r="M63" s="5"/>
      <c r="N63" s="10" t="s">
        <v>63</v>
      </c>
      <c r="O63" s="21">
        <f>'data=tdc-b'!N53-'data=tdc-b'!H53</f>
        <v>1.0000000000000009E-2</v>
      </c>
      <c r="P63" s="21">
        <f>'data=tdc-b'!O53-'data=tdc-b'!I53</f>
        <v>-1.0000000000000009E-2</v>
      </c>
      <c r="Q63" s="5">
        <f>'data=tdc-b'!P53-'data=tdc-b'!J53</f>
        <v>1.0000000000000009E-2</v>
      </c>
      <c r="R63" s="21">
        <f>'data=tdc-b'!T53-'data=tdc-b'!H53</f>
        <v>0</v>
      </c>
      <c r="S63" s="21">
        <f>'data=tdc-b'!U53-'data=tdc-b'!I53</f>
        <v>1.0000000000000009E-2</v>
      </c>
      <c r="T63" s="5">
        <f>'data=tdc-b'!V53-'data=tdc-b'!J53</f>
        <v>1.0000000000000009E-2</v>
      </c>
      <c r="U63" s="21">
        <f>'data=tdc-b'!Z53-'data=tdc-b'!H53</f>
        <v>2.0000000000000018E-2</v>
      </c>
      <c r="V63" s="21">
        <f>'data=tdc-b'!AA53-'data=tdc-b'!I53</f>
        <v>-1.0000000000000009E-2</v>
      </c>
      <c r="W63" s="5">
        <f>'data=tdc-b'!AB53-'data=tdc-b'!J53</f>
        <v>1.0000000000000009E-2</v>
      </c>
    </row>
    <row r="64" spans="13:23" x14ac:dyDescent="0.2">
      <c r="M64" s="5"/>
      <c r="N64" s="10" t="s">
        <v>64</v>
      </c>
      <c r="O64" s="21">
        <f>'data=tdc-b'!N54-'data=tdc-b'!H54</f>
        <v>0</v>
      </c>
      <c r="P64" s="21">
        <f>'data=tdc-b'!O54-'data=tdc-b'!I54</f>
        <v>1.0000000000000009E-2</v>
      </c>
      <c r="Q64" s="5">
        <f>'data=tdc-b'!P54-'data=tdc-b'!J54</f>
        <v>0</v>
      </c>
      <c r="R64" s="21">
        <f>'data=tdc-b'!T54-'data=tdc-b'!H54</f>
        <v>1.0000000000000009E-2</v>
      </c>
      <c r="S64" s="21">
        <f>'data=tdc-b'!U54-'data=tdc-b'!I54</f>
        <v>0</v>
      </c>
      <c r="T64" s="5">
        <f>'data=tdc-b'!V54-'data=tdc-b'!J54</f>
        <v>1.0000000000000009E-2</v>
      </c>
      <c r="U64" s="21">
        <f>'data=tdc-b'!Z54-'data=tdc-b'!H54</f>
        <v>1.0000000000000009E-2</v>
      </c>
      <c r="V64" s="21">
        <f>'data=tdc-b'!AA54-'data=tdc-b'!I54</f>
        <v>2.0000000000000018E-2</v>
      </c>
      <c r="W64" s="5">
        <f>'data=tdc-b'!AB54-'data=tdc-b'!J54</f>
        <v>1.0000000000000009E-2</v>
      </c>
    </row>
    <row r="65" spans="13:23" x14ac:dyDescent="0.2">
      <c r="M65" s="5"/>
      <c r="N65" s="19" t="s">
        <v>65</v>
      </c>
      <c r="O65" s="21">
        <f>'data=tdc-b'!N59-'data=tdc-b'!H59</f>
        <v>0</v>
      </c>
      <c r="P65" s="21">
        <f>'data=tdc-b'!O59-'data=tdc-b'!I59</f>
        <v>-2.9999999999999971E-2</v>
      </c>
      <c r="Q65" s="20">
        <f>'data=tdc-b'!P59-'data=tdc-b'!J59</f>
        <v>-1.0000000000000009E-2</v>
      </c>
      <c r="R65" s="21">
        <f>'data=tdc-b'!T59-'data=tdc-b'!H59</f>
        <v>1.0000000000000009E-2</v>
      </c>
      <c r="S65" s="21">
        <f>'data=tdc-b'!U59-'data=tdc-b'!I59</f>
        <v>-2.9999999999999971E-2</v>
      </c>
      <c r="T65" s="20">
        <f>'data=tdc-b'!V59-'data=tdc-b'!J59</f>
        <v>0</v>
      </c>
      <c r="U65" s="21">
        <f>'data=tdc-b'!Z59-'data=tdc-b'!H59</f>
        <v>0.03</v>
      </c>
      <c r="V65" s="21">
        <f>'data=tdc-b'!AA59-'data=tdc-b'!I59</f>
        <v>-2.9999999999999971E-2</v>
      </c>
      <c r="W65" s="20">
        <f>'data=tdc-b'!AB59-'data=tdc-b'!J59</f>
        <v>1.9999999999999962E-2</v>
      </c>
    </row>
    <row r="66" spans="13:23" x14ac:dyDescent="0.2">
      <c r="M66" s="5"/>
      <c r="N66" s="10" t="s">
        <v>66</v>
      </c>
      <c r="O66" s="21">
        <f>'data=tdc-b'!N60-'data=tdc-b'!H60</f>
        <v>0</v>
      </c>
      <c r="P66" s="21">
        <f>'data=tdc-b'!O60-'data=tdc-b'!I60</f>
        <v>0</v>
      </c>
      <c r="Q66" s="5">
        <f>'data=tdc-b'!P60-'data=tdc-b'!J60</f>
        <v>0</v>
      </c>
      <c r="R66" s="21">
        <f>'data=tdc-b'!T60-'data=tdc-b'!H60</f>
        <v>0</v>
      </c>
      <c r="S66" s="21">
        <f>'data=tdc-b'!U60-'data=tdc-b'!I60</f>
        <v>1.0000000000000009E-2</v>
      </c>
      <c r="T66" s="5">
        <f>'data=tdc-b'!V60-'data=tdc-b'!J60</f>
        <v>0</v>
      </c>
      <c r="U66" s="21">
        <f>'data=tdc-b'!Z60-'data=tdc-b'!H60</f>
        <v>0</v>
      </c>
      <c r="V66" s="21">
        <f>'data=tdc-b'!AA60-'data=tdc-b'!I60</f>
        <v>2.0000000000000018E-2</v>
      </c>
      <c r="W66" s="5">
        <f>'data=tdc-b'!AB60-'data=tdc-b'!J60</f>
        <v>1.0000000000000009E-2</v>
      </c>
    </row>
    <row r="67" spans="13:23" x14ac:dyDescent="0.2">
      <c r="M67" s="5"/>
      <c r="N67" s="10" t="s">
        <v>67</v>
      </c>
      <c r="O67" s="21">
        <f>'data=tdc-b'!N61-'data=tdc-b'!H61</f>
        <v>-1.0000000000000009E-2</v>
      </c>
      <c r="P67" s="21">
        <f>'data=tdc-b'!O61-'data=tdc-b'!I61</f>
        <v>-1.0000000000000009E-2</v>
      </c>
      <c r="Q67" s="5">
        <f>'data=tdc-b'!P61-'data=tdc-b'!J61</f>
        <v>-1.0000000000000009E-2</v>
      </c>
      <c r="R67" s="21">
        <f>'data=tdc-b'!T61-'data=tdc-b'!H61</f>
        <v>0</v>
      </c>
      <c r="S67" s="21">
        <f>'data=tdc-b'!U61-'data=tdc-b'!I61</f>
        <v>-1.0000000000000009E-2</v>
      </c>
      <c r="T67" s="5">
        <f>'data=tdc-b'!V61-'data=tdc-b'!J61</f>
        <v>0</v>
      </c>
      <c r="U67" s="21">
        <f>'data=tdc-b'!Z61-'data=tdc-b'!H61</f>
        <v>1.0000000000000009E-2</v>
      </c>
      <c r="V67" s="21">
        <f>'data=tdc-b'!AA61-'data=tdc-b'!I61</f>
        <v>0</v>
      </c>
      <c r="W67" s="5">
        <f>'data=tdc-b'!AB61-'data=tdc-b'!J61</f>
        <v>1.0000000000000009E-2</v>
      </c>
    </row>
  </sheetData>
  <conditionalFormatting sqref="A6:XFD1048576 B3:F3 A2:F2 A4:F5 R2:XFD5 L2:L5">
    <cfRule type="cellIs" dxfId="2" priority="3" operator="lessThan">
      <formula>0</formula>
    </cfRule>
  </conditionalFormatting>
  <conditionalFormatting sqref="N3:Q3 M2:Q2 M4:Q5">
    <cfRule type="cellIs" dxfId="1" priority="2" operator="lessThan">
      <formula>0</formula>
    </cfRule>
  </conditionalFormatting>
  <conditionalFormatting sqref="H3:K3 G2:K2 G4:K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data=td</vt:lpstr>
      <vt:lpstr>data=c</vt:lpstr>
      <vt:lpstr>data=tdsmall</vt:lpstr>
      <vt:lpstr>data=tdc-a</vt:lpstr>
      <vt:lpstr>data=tdc-b</vt:lpstr>
      <vt:lpstr>r.preprocess</vt:lpstr>
      <vt:lpstr>r.fs vs nofs</vt:lpstr>
      <vt:lpstr>r.features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217</cp:revision>
  <dcterms:created xsi:type="dcterms:W3CDTF">2017-08-18T10:17:30Z</dcterms:created>
  <dcterms:modified xsi:type="dcterms:W3CDTF">2017-08-25T03:32:48Z</dcterms:modified>
  <dc:language>en-GB</dc:language>
</cp:coreProperties>
</file>